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 Mui\Dropbox\INOVAIT Documents\R7 PF Call for Applications - Winter 2025\Call for Applications\Drafts\"/>
    </mc:Choice>
  </mc:AlternateContent>
  <xr:revisionPtr revIDLastSave="0" documentId="13_ncr:1_{AE1D018C-D859-4314-AC31-729F66F22F21}" xr6:coauthVersionLast="47" xr6:coauthVersionMax="47" xr10:uidLastSave="{00000000-0000-0000-0000-000000000000}"/>
  <bookViews>
    <workbookView xWindow="28680" yWindow="-120" windowWidth="29040" windowHeight="15840" xr2:uid="{984680DC-789F-4BCE-AB9C-A753DB6B6CFC}"/>
  </bookViews>
  <sheets>
    <sheet name="Renseignements sur le projet" sheetId="1" r:id="rId1"/>
    <sheet name="Tableaux budgétaires du projet" sheetId="2" r:id="rId2"/>
    <sheet name="Calculations" sheetId="5" r:id="rId3"/>
  </sheets>
  <definedNames>
    <definedName name="curGrandTotal">'Tableaux budgétaires du projet'!$C$52</definedName>
    <definedName name="curIndirectCosts">'Tableaux budgétaires du projet'!$C$51</definedName>
    <definedName name="curINOVAITAdminFee">'Tableaux budgétaires du projet'!$C$70</definedName>
    <definedName name="curINOVAITTotal">'Tableaux budgétaires du projet'!$D$66</definedName>
    <definedName name="curLandBuildingImprovement">'Tableaux budgétaires du projet'!#REF!</definedName>
    <definedName name="curOtherDirectCosts">'Tableaux budgétaires du projet'!$C$43</definedName>
    <definedName name="curTotalDirectLabour">'Tableaux budgétaires du projet'!$C$15</definedName>
    <definedName name="curTotalEquipment">'Tableaux budgétaires du projet'!$C$36</definedName>
    <definedName name="curTotalMaterials">'Tableaux budgétaires du projet'!$C$29</definedName>
    <definedName name="curTotalSubcontractorsConsultants">'Tableaux budgétaires du projet'!$C$22</definedName>
    <definedName name="perINOVAITContributionRatio">'Tableaux budgétaires du projet'!$C$67</definedName>
    <definedName name="txtINOVAITContributionOutsideOntarioGreater">Calculations!$D$13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5" l="1"/>
  <c r="B2" i="2"/>
  <c r="C88" i="2"/>
  <c r="C83" i="2"/>
  <c r="A43" i="2" l="1"/>
  <c r="A36" i="2"/>
  <c r="A29" i="2"/>
  <c r="A22" i="2"/>
  <c r="A15" i="2"/>
  <c r="B48" i="2" l="1"/>
  <c r="B49" i="2"/>
  <c r="B50" i="2"/>
  <c r="B47" i="2"/>
  <c r="B73" i="2"/>
  <c r="B74" i="2"/>
  <c r="B75" i="2"/>
  <c r="B72" i="2"/>
  <c r="B63" i="2"/>
  <c r="B64" i="2"/>
  <c r="B65" i="2"/>
  <c r="B62" i="2"/>
  <c r="B56" i="2"/>
  <c r="B57" i="2"/>
  <c r="B58" i="2"/>
  <c r="B55" i="2"/>
  <c r="F12" i="1"/>
  <c r="F13" i="1"/>
  <c r="F14" i="1"/>
  <c r="F11" i="1"/>
  <c r="C43" i="2" l="1"/>
  <c r="C36" i="2"/>
  <c r="C29" i="2"/>
  <c r="C22" i="2"/>
  <c r="C15" i="2"/>
  <c r="C44" i="2" s="1"/>
  <c r="N10" i="5" l="1"/>
  <c r="B6" i="5" l="1"/>
  <c r="B7" i="5"/>
  <c r="B8" i="5"/>
  <c r="B9" i="5"/>
  <c r="G9" i="5" l="1"/>
  <c r="C9" i="5"/>
  <c r="G7" i="5"/>
  <c r="C7" i="5"/>
  <c r="G8" i="5"/>
  <c r="C8" i="5"/>
  <c r="G6" i="5"/>
  <c r="C6" i="5"/>
  <c r="D9" i="5"/>
  <c r="E9" i="5" s="1"/>
  <c r="D6" i="5"/>
  <c r="D8" i="5" l="1"/>
  <c r="E8" i="5" s="1"/>
  <c r="D7" i="5"/>
  <c r="E7" i="5" s="1"/>
  <c r="E6" i="5"/>
  <c r="G10" i="5"/>
  <c r="D10" i="5" l="1"/>
  <c r="E10" i="5"/>
  <c r="L6" i="5" l="1"/>
  <c r="O6" i="5" s="1"/>
  <c r="L7" i="5"/>
  <c r="L8" i="5"/>
  <c r="L9" i="5"/>
  <c r="F8" i="5" l="1"/>
  <c r="H8" i="5" s="1"/>
  <c r="O8" i="5"/>
  <c r="F9" i="5"/>
  <c r="H9" i="5" s="1"/>
  <c r="O9" i="5"/>
  <c r="F7" i="5"/>
  <c r="H7" i="5" s="1"/>
  <c r="O7" i="5"/>
  <c r="C10" i="5"/>
  <c r="F6" i="5"/>
  <c r="L10" i="5"/>
  <c r="C50" i="2" l="1"/>
  <c r="C58" i="2"/>
  <c r="C48" i="2"/>
  <c r="C56" i="2"/>
  <c r="C49" i="2"/>
  <c r="C57" i="2"/>
  <c r="I8" i="5"/>
  <c r="E13" i="1" s="1"/>
  <c r="J8" i="5"/>
  <c r="I7" i="5"/>
  <c r="E12" i="1" s="1"/>
  <c r="J7" i="5"/>
  <c r="I9" i="5"/>
  <c r="E14" i="1" s="1"/>
  <c r="J9" i="5"/>
  <c r="O10" i="5"/>
  <c r="M8" i="5"/>
  <c r="M7" i="5"/>
  <c r="M9" i="5"/>
  <c r="K9" i="5"/>
  <c r="F10" i="5"/>
  <c r="K7" i="5"/>
  <c r="K8" i="5"/>
  <c r="H6" i="5"/>
  <c r="D64" i="2" l="1"/>
  <c r="G13" i="1" s="1"/>
  <c r="H13" i="1"/>
  <c r="D63" i="2"/>
  <c r="H12" i="1"/>
  <c r="D65" i="2"/>
  <c r="G14" i="1" s="1"/>
  <c r="H14" i="1"/>
  <c r="C47" i="2"/>
  <c r="C51" i="2" s="1"/>
  <c r="C55" i="2"/>
  <c r="I6" i="5"/>
  <c r="E11" i="1" s="1"/>
  <c r="J6" i="5"/>
  <c r="H10" i="5"/>
  <c r="M6" i="5"/>
  <c r="M10" i="5" s="1"/>
  <c r="K6" i="5"/>
  <c r="K10" i="5" s="1"/>
  <c r="G12" i="1" l="1"/>
  <c r="D62" i="2"/>
  <c r="C89" i="2" s="1"/>
  <c r="H11" i="1"/>
  <c r="C76" i="2"/>
  <c r="C52" i="2"/>
  <c r="G11" i="1" l="1"/>
  <c r="G21" i="1" s="1"/>
  <c r="C87" i="2" s="1"/>
  <c r="D66" i="2"/>
  <c r="C85" i="2" s="1"/>
  <c r="G19" i="1"/>
  <c r="C59" i="2"/>
  <c r="C84" i="2" s="1"/>
  <c r="D13" i="5" l="1"/>
  <c r="C67" i="2"/>
  <c r="C86" i="2" s="1"/>
  <c r="C70" i="2"/>
  <c r="C77" i="2" s="1"/>
  <c r="G22" i="1"/>
  <c r="G18" i="1"/>
  <c r="G20" i="1" s="1"/>
  <c r="C90" i="2" l="1"/>
  <c r="C78" i="2"/>
</calcChain>
</file>

<file path=xl/sharedStrings.xml><?xml version="1.0" encoding="utf-8"?>
<sst xmlns="http://schemas.openxmlformats.org/spreadsheetml/2006/main" count="85" uniqueCount="77">
  <si>
    <t>Project #</t>
  </si>
  <si>
    <t>UR Making Expenditure</t>
  </si>
  <si>
    <t>Total Eligible Supported Costs</t>
  </si>
  <si>
    <t>5% Subcontractor</t>
  </si>
  <si>
    <t>Total Eligible Costs</t>
  </si>
  <si>
    <t>55% Eligible Direct Labour</t>
  </si>
  <si>
    <t>15% Total Eligible Costs</t>
  </si>
  <si>
    <t>Eligible Non-Supported Costs</t>
  </si>
  <si>
    <t>Ineligible Costs</t>
  </si>
  <si>
    <t>Total Project Costs</t>
  </si>
  <si>
    <t>IDC as a Percentage of DL</t>
  </si>
  <si>
    <t>IDC as a Percentage of DC</t>
  </si>
  <si>
    <t>Total Eligible Supported Direct Costs (DC)</t>
  </si>
  <si>
    <t>Total Eligible Direct Labour (DL)</t>
  </si>
  <si>
    <t>Total Eligible Supported Indirect Costs (IDC)</t>
  </si>
  <si>
    <t xml:space="preserve">Total </t>
  </si>
  <si>
    <t xml:space="preserve"> </t>
  </si>
  <si>
    <t>Aspect</t>
  </si>
  <si>
    <t>Greater than 1/3 INOVAIT Contribution to URs outside Ontario?</t>
  </si>
  <si>
    <t>Tableau A1. Dates du projet</t>
  </si>
  <si>
    <t>Date de début</t>
  </si>
  <si>
    <t>Date de fin</t>
  </si>
  <si>
    <t>Tableau A2. Tableau des bénéficiaires ultimes</t>
  </si>
  <si>
    <t>Nom de l’organisation du bénéficiaire ultime</t>
  </si>
  <si>
    <r>
      <t>N</t>
    </r>
    <r>
      <rPr>
        <b/>
        <vertAlign val="superscript"/>
        <sz val="11"/>
        <color theme="1"/>
        <rFont val="Arial"/>
        <family val="2"/>
      </rPr>
      <t>o</t>
    </r>
    <r>
      <rPr>
        <b/>
        <sz val="11"/>
        <color theme="1"/>
        <rFont val="Arial"/>
        <family val="2"/>
      </rPr>
      <t xml:space="preserve"> du projet</t>
    </r>
  </si>
  <si>
    <r>
      <t>N</t>
    </r>
    <r>
      <rPr>
        <b/>
        <vertAlign val="superscript"/>
        <sz val="11"/>
        <color theme="1"/>
        <rFont val="Arial"/>
        <family val="2"/>
      </rPr>
      <t>o</t>
    </r>
    <r>
      <rPr>
        <b/>
        <sz val="11"/>
        <color theme="1"/>
        <rFont val="Arial"/>
        <family val="2"/>
      </rPr>
      <t xml:space="preserve"> du bénéficiaire ultime</t>
    </r>
  </si>
  <si>
    <t>Type d’organisation</t>
  </si>
  <si>
    <t>Province / Territoire</t>
  </si>
  <si>
    <t>CI en tant que % de la MOD</t>
  </si>
  <si>
    <t>Ratio de contribution</t>
  </si>
  <si>
    <t>Contributions d’INOVAIT</t>
  </si>
  <si>
    <t>Total des coûts admissibles pris en charge</t>
  </si>
  <si>
    <r>
      <t xml:space="preserve">1
</t>
    </r>
    <r>
      <rPr>
        <sz val="10"/>
        <color theme="1"/>
        <rFont val="Arial"/>
        <family val="2"/>
      </rPr>
      <t>Chef de projet</t>
    </r>
  </si>
  <si>
    <t>Tableau A3. Contributions d’INOVAIT</t>
  </si>
  <si>
    <t>Total des contributions d’INOVAIT au projet</t>
  </si>
  <si>
    <t>Total des coûts admissibles pris en charge du projet</t>
  </si>
  <si>
    <t>Ratio global de contribution du projet</t>
  </si>
  <si>
    <t>Pourcentage des contributions d’INOVAIT accordées aux bénéficiaires ultimes en dehors de l’Ontario</t>
  </si>
  <si>
    <t>Pourcentage des contributions d’INOVAIT accordées à des collaborateurs de l’industrie - PME</t>
  </si>
  <si>
    <t xml:space="preserve">Renseignements sur le projet – Fonds Pilote d’INOVAIT </t>
  </si>
  <si>
    <t>Tableaux budgétaires du projet – Fonds Pilote d’INOVAIT</t>
  </si>
  <si>
    <t>Tableau B1. Ventilation des coûts admissibles pris en charge</t>
  </si>
  <si>
    <t>Détails des dépenses</t>
  </si>
  <si>
    <t>Bénéficiaire ultime qui engage des dépenses</t>
  </si>
  <si>
    <t>Justification du budget</t>
  </si>
  <si>
    <t>Coûts admissibles pris en charge</t>
  </si>
  <si>
    <t>Main-d’œuvre directe (salaires et traitements)</t>
  </si>
  <si>
    <t>Sous-traitance et consultation</t>
  </si>
  <si>
    <t>Matières directes</t>
  </si>
  <si>
    <t>Équipement</t>
  </si>
  <si>
    <t>Autres coûts directs</t>
  </si>
  <si>
    <t>Total des coûts directs admissibles pris en charge</t>
  </si>
  <si>
    <t>Coûts indirects admissibles pris en charge (frais généraux)</t>
  </si>
  <si>
    <t>Les coûts indirects (frais généraux) sont calculés automatiquement.</t>
  </si>
  <si>
    <t>Total des coûts indirects admissibles pris en charge</t>
  </si>
  <si>
    <t>Tableau B2. Coûts admissibles pris en charge par bénéficiaire ultime</t>
  </si>
  <si>
    <t>Tableau B3. Contribution d’INOVAIT par bénéficiaire ultime</t>
  </si>
  <si>
    <t>Coûts directs admissibles pris en charge</t>
  </si>
  <si>
    <t>Bénéficiaire ultime qui reçoit une contribution</t>
  </si>
  <si>
    <t>Total des contributions d’INOVAIT</t>
  </si>
  <si>
    <t xml:space="preserve">Tableau B4. Frais d’administration d’INOVAIT </t>
  </si>
  <si>
    <t>Total des frais d’administration dus à INOVAIT</t>
  </si>
  <si>
    <t>Bénéficiaire ultime qui paie des frais d’administration</t>
  </si>
  <si>
    <t>Répartition des frais d’administration</t>
  </si>
  <si>
    <t>Solde</t>
  </si>
  <si>
    <t>Vérification du solde</t>
  </si>
  <si>
    <t>Tableau B5. Vérification des erreurs courantes</t>
  </si>
  <si>
    <t>Vérification</t>
  </si>
  <si>
    <t>Le projet compte au moins deux bénéficiaires ultimes</t>
  </si>
  <si>
    <t>Toutes les dépenses sont attribuées à un bénéficiaire ultime</t>
  </si>
  <si>
    <t>Le ratio global de contribution du projet est égal à 1/3 (33,33 %) ou moins</t>
  </si>
  <si>
    <t>Chaque bénéficiaire ultime a un ratio de contribution d’au moins 10 %</t>
  </si>
  <si>
    <t>Chaque bénéficiaire ultime reçoit une partie de la contribution d’INOVAIT</t>
  </si>
  <si>
    <t>L’intégralité des frais d’administration d’INOVAIT a été affectée aux bénéficiaires ultimes</t>
  </si>
  <si>
    <t>Calculs du budget du projet d’INOVAIT (cellules non modifiables)</t>
  </si>
  <si>
    <t>Au moins 1/3 de la contribution d’INOVAIT est accordées dehors de l’Ontario</t>
  </si>
  <si>
    <t>Le total de la contribution d’INOVAIT au projet se situe entre 100 000 $ et 150 000 $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</si>
</sst>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;\-0;;@"/>
  </numFmts>
  <fonts count="13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2"/>
      <color theme="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u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b/>
      <u/>
      <sz val="14"/>
      <color theme="1"/>
      <name val="Arial"/>
      <family val="2"/>
    </font>
    <font>
      <b/>
      <vertAlign val="superscript"/>
      <sz val="11"/>
      <color theme="1"/>
      <name val="Arial"/>
      <family val="2"/>
    </font>
    <font>
      <i/>
      <sz val="11"/>
      <color rgb="FF9C0006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CC768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8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7DCFF"/>
        <bgColor indexed="64"/>
      </patternFill>
    </fill>
    <fill>
      <patternFill patternType="solid">
        <fgColor rgb="FFFFC7CE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0" fontId="2" fillId="0" borderId="1" xfId="2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10" fontId="0" fillId="0" borderId="1" xfId="3" applyNumberFormat="1" applyFont="1" applyBorder="1" applyAlignment="1" applyProtection="1">
      <alignment horizontal="center" vertical="center"/>
    </xf>
    <xf numFmtId="4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1" xfId="1" applyFont="1" applyBorder="1" applyProtection="1"/>
    <xf numFmtId="9" fontId="0" fillId="0" borderId="1" xfId="3" applyFont="1" applyBorder="1" applyProtection="1"/>
    <xf numFmtId="0" fontId="2" fillId="0" borderId="2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2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7" fontId="2" fillId="6" borderId="1" xfId="0" applyNumberFormat="1" applyFont="1" applyFill="1" applyBorder="1" applyAlignment="1">
      <alignment horizontal="center" vertical="center" wrapText="1"/>
    </xf>
    <xf numFmtId="17" fontId="2" fillId="8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left" vertical="center"/>
    </xf>
    <xf numFmtId="44" fontId="5" fillId="12" borderId="1" xfId="1" applyFont="1" applyFill="1" applyBorder="1" applyAlignment="1" applyProtection="1">
      <alignment vertical="center"/>
    </xf>
    <xf numFmtId="44" fontId="0" fillId="6" borderId="1" xfId="0" applyNumberFormat="1" applyFill="1" applyBorder="1"/>
    <xf numFmtId="44" fontId="0" fillId="8" borderId="1" xfId="0" applyNumberFormat="1" applyFill="1" applyBorder="1"/>
    <xf numFmtId="44" fontId="0" fillId="8" borderId="1" xfId="1" applyFont="1" applyFill="1" applyBorder="1" applyProtection="1"/>
    <xf numFmtId="44" fontId="0" fillId="6" borderId="1" xfId="1" applyFont="1" applyFill="1" applyBorder="1" applyProtection="1"/>
    <xf numFmtId="10" fontId="0" fillId="6" borderId="1" xfId="3" applyNumberFormat="1" applyFont="1" applyFill="1" applyBorder="1" applyProtection="1"/>
    <xf numFmtId="0" fontId="0" fillId="8" borderId="1" xfId="0" applyFill="1" applyBorder="1"/>
    <xf numFmtId="44" fontId="6" fillId="12" borderId="1" xfId="0" applyNumberFormat="1" applyFont="1" applyFill="1" applyBorder="1" applyAlignment="1">
      <alignment vertical="center"/>
    </xf>
    <xf numFmtId="44" fontId="6" fillId="7" borderId="1" xfId="0" applyNumberFormat="1" applyFont="1" applyFill="1" applyBorder="1" applyAlignment="1">
      <alignment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1" fillId="2" borderId="1" xfId="2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0" fillId="0" borderId="0" xfId="0" applyFont="1"/>
    <xf numFmtId="10" fontId="0" fillId="0" borderId="1" xfId="3" applyNumberFormat="1" applyFont="1" applyBorder="1" applyProtection="1"/>
    <xf numFmtId="0" fontId="2" fillId="5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44" fontId="2" fillId="12" borderId="1" xfId="0" applyNumberFormat="1" applyFont="1" applyFill="1" applyBorder="1" applyAlignment="1">
      <alignment vertical="center"/>
    </xf>
    <xf numFmtId="44" fontId="6" fillId="11" borderId="1" xfId="0" applyNumberFormat="1" applyFont="1" applyFill="1" applyBorder="1" applyAlignment="1">
      <alignment vertical="center"/>
    </xf>
    <xf numFmtId="0" fontId="2" fillId="11" borderId="1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horizontal="center" vertical="center" wrapText="1"/>
    </xf>
    <xf numFmtId="44" fontId="6" fillId="9" borderId="1" xfId="0" applyNumberFormat="1" applyFont="1" applyFill="1" applyBorder="1" applyAlignment="1">
      <alignment vertical="center"/>
    </xf>
    <xf numFmtId="10" fontId="6" fillId="9" borderId="1" xfId="3" applyNumberFormat="1" applyFont="1" applyFill="1" applyBorder="1" applyAlignment="1" applyProtection="1">
      <alignment vertical="center"/>
    </xf>
    <xf numFmtId="44" fontId="6" fillId="10" borderId="1" xfId="0" applyNumberFormat="1" applyFont="1" applyFill="1" applyBorder="1" applyAlignment="1">
      <alignment vertical="center"/>
    </xf>
    <xf numFmtId="4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5" fillId="2" borderId="1" xfId="1" applyFont="1" applyFill="1" applyBorder="1" applyAlignment="1" applyProtection="1">
      <alignment vertical="center"/>
      <protection locked="0"/>
    </xf>
    <xf numFmtId="10" fontId="5" fillId="2" borderId="1" xfId="3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15" borderId="4" xfId="0" applyFont="1" applyFill="1" applyBorder="1"/>
    <xf numFmtId="0" fontId="2" fillId="15" borderId="6" xfId="0" applyFont="1" applyFill="1" applyBorder="1"/>
    <xf numFmtId="0" fontId="2" fillId="15" borderId="5" xfId="0" applyFont="1" applyFill="1" applyBorder="1"/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49" fontId="5" fillId="2" borderId="4" xfId="1" applyNumberFormat="1" applyFont="1" applyFill="1" applyBorder="1" applyAlignment="1" applyProtection="1">
      <alignment horizontal="left" vertical="center" wrapText="1"/>
      <protection locked="0"/>
    </xf>
    <xf numFmtId="49" fontId="5" fillId="2" borderId="6" xfId="1" applyNumberFormat="1" applyFont="1" applyFill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2" fillId="11" borderId="4" xfId="0" applyFont="1" applyFill="1" applyBorder="1" applyAlignment="1">
      <alignment vertical="center"/>
    </xf>
    <xf numFmtId="0" fontId="7" fillId="11" borderId="6" xfId="0" applyFont="1" applyFill="1" applyBorder="1" applyAlignment="1">
      <alignment vertical="center"/>
    </xf>
    <xf numFmtId="0" fontId="0" fillId="4" borderId="13" xfId="0" applyFill="1" applyBorder="1" applyAlignment="1">
      <alignment vertical="center"/>
    </xf>
    <xf numFmtId="0" fontId="6" fillId="9" borderId="1" xfId="0" applyFont="1" applyFill="1" applyBorder="1" applyAlignment="1">
      <alignment horizontal="right" vertical="center"/>
    </xf>
    <xf numFmtId="0" fontId="2" fillId="11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left" vertical="center" wrapText="1"/>
    </xf>
    <xf numFmtId="0" fontId="0" fillId="13" borderId="1" xfId="0" applyFill="1" applyBorder="1"/>
    <xf numFmtId="0" fontId="0" fillId="13" borderId="4" xfId="0" applyFill="1" applyBorder="1"/>
    <xf numFmtId="0" fontId="0" fillId="13" borderId="6" xfId="0" applyFill="1" applyBorder="1"/>
    <xf numFmtId="0" fontId="12" fillId="16" borderId="1" xfId="0" applyFont="1" applyFill="1" applyBorder="1"/>
    <xf numFmtId="0" fontId="4" fillId="0" borderId="1" xfId="0" applyFont="1" applyBorder="1"/>
    <xf numFmtId="0" fontId="9" fillId="14" borderId="1" xfId="0" applyFont="1" applyFill="1" applyBorder="1"/>
    <xf numFmtId="0" fontId="6" fillId="10" borderId="1" xfId="0" applyFont="1" applyFill="1" applyBorder="1" applyAlignment="1">
      <alignment horizontal="right" vertical="center"/>
    </xf>
    <xf numFmtId="0" fontId="2" fillId="10" borderId="4" xfId="0" applyFont="1" applyFill="1" applyBorder="1" applyAlignment="1">
      <alignment vertical="center"/>
    </xf>
    <xf numFmtId="0" fontId="2" fillId="10" borderId="5" xfId="0" applyFont="1" applyFill="1" applyBorder="1" applyAlignment="1">
      <alignment vertical="center"/>
    </xf>
    <xf numFmtId="0" fontId="2" fillId="10" borderId="6" xfId="0" applyFont="1" applyFill="1" applyBorder="1" applyAlignment="1">
      <alignment vertical="center"/>
    </xf>
    <xf numFmtId="0" fontId="2" fillId="10" borderId="1" xfId="0" applyFont="1" applyFill="1" applyBorder="1" applyAlignment="1">
      <alignment horizontal="right" vertical="center"/>
    </xf>
    <xf numFmtId="0" fontId="2" fillId="10" borderId="7" xfId="0" applyFont="1" applyFill="1" applyBorder="1" applyAlignment="1">
      <alignment horizontal="center" vertical="center" wrapText="1"/>
    </xf>
    <xf numFmtId="0" fontId="2" fillId="10" borderId="14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3" borderId="4" xfId="0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right" vertical="center"/>
    </xf>
  </cellXfs>
  <cellStyles count="4">
    <cellStyle name="Currency" xfId="1" builtinId="4"/>
    <cellStyle name="Normal" xfId="0" builtinId="0"/>
    <cellStyle name="Normal 3" xfId="2" xr:uid="{AF66A48A-CFB3-4074-A6A2-1F5848AD1497}"/>
    <cellStyle name="Percent" xfId="3" builtinId="5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D9D9D9"/>
        </patternFill>
      </fill>
    </dxf>
  </dxfs>
  <tableStyles count="0" defaultTableStyle="TableStyleMedium2" defaultPivotStyle="PivotStyleLight16"/>
  <colors>
    <mruColors>
      <color rgb="FFFFC7CE"/>
      <color rgb="FF9C0006"/>
      <color rgb="FFFF99CC"/>
      <color rgb="FFFCC768"/>
      <color rgb="FFD9D9D9"/>
      <color rgb="FF97DCFF"/>
      <color rgb="FFFFFF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0</xdr:row>
      <xdr:rowOff>104775</xdr:rowOff>
    </xdr:from>
    <xdr:to>
      <xdr:col>7</xdr:col>
      <xdr:colOff>800100</xdr:colOff>
      <xdr:row>5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C21F14-19FF-4C5F-802C-05FC854310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25" b="23530"/>
        <a:stretch/>
      </xdr:blipFill>
      <xdr:spPr>
        <a:xfrm>
          <a:off x="6781800" y="104775"/>
          <a:ext cx="1781175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45B97-CC50-4401-A906-112CC362866F}">
  <dimension ref="A1:H22"/>
  <sheetViews>
    <sheetView tabSelected="1" workbookViewId="0">
      <selection activeCell="B4" sqref="B4"/>
    </sheetView>
  </sheetViews>
  <sheetFormatPr defaultColWidth="9" defaultRowHeight="14.25" x14ac:dyDescent="0.2"/>
  <cols>
    <col min="1" max="1" width="13.875" customWidth="1"/>
    <col min="2" max="2" width="28.625" customWidth="1"/>
    <col min="3" max="3" width="14" customWidth="1"/>
    <col min="4" max="4" width="10.625" customWidth="1"/>
    <col min="5" max="6" width="12" customWidth="1"/>
    <col min="7" max="8" width="15.875" customWidth="1"/>
  </cols>
  <sheetData>
    <row r="1" spans="1:8" ht="18" x14ac:dyDescent="0.25">
      <c r="A1" s="37" t="s">
        <v>39</v>
      </c>
    </row>
    <row r="2" spans="1:8" ht="15.75" x14ac:dyDescent="0.25">
      <c r="A2" s="1"/>
    </row>
    <row r="3" spans="1:8" ht="15" x14ac:dyDescent="0.25">
      <c r="A3" s="58" t="s">
        <v>19</v>
      </c>
      <c r="B3" s="59"/>
    </row>
    <row r="4" spans="1:8" ht="15.75" customHeight="1" x14ac:dyDescent="0.2">
      <c r="A4" s="2" t="s">
        <v>24</v>
      </c>
      <c r="B4" s="35"/>
    </row>
    <row r="5" spans="1:8" ht="15.75" customHeight="1" x14ac:dyDescent="0.25">
      <c r="A5" s="3" t="s">
        <v>20</v>
      </c>
      <c r="B5" s="36"/>
    </row>
    <row r="6" spans="1:8" ht="15.75" customHeight="1" x14ac:dyDescent="0.25">
      <c r="A6" s="3" t="s">
        <v>21</v>
      </c>
      <c r="B6" s="36"/>
    </row>
    <row r="9" spans="1:8" ht="15" x14ac:dyDescent="0.25">
      <c r="A9" s="58" t="s">
        <v>22</v>
      </c>
      <c r="B9" s="60"/>
      <c r="C9" s="60"/>
      <c r="D9" s="60"/>
      <c r="E9" s="60"/>
      <c r="F9" s="60"/>
      <c r="G9" s="60"/>
      <c r="H9" s="59"/>
    </row>
    <row r="10" spans="1:8" ht="47.25" x14ac:dyDescent="0.2">
      <c r="A10" s="4" t="s">
        <v>25</v>
      </c>
      <c r="B10" s="4" t="s">
        <v>23</v>
      </c>
      <c r="C10" s="4" t="s">
        <v>26</v>
      </c>
      <c r="D10" s="4" t="s">
        <v>27</v>
      </c>
      <c r="E10" s="4" t="s">
        <v>28</v>
      </c>
      <c r="F10" s="4" t="s">
        <v>29</v>
      </c>
      <c r="G10" s="4" t="s">
        <v>30</v>
      </c>
      <c r="H10" s="4" t="s">
        <v>31</v>
      </c>
    </row>
    <row r="11" spans="1:8" ht="27.95" customHeight="1" x14ac:dyDescent="0.2">
      <c r="A11" s="5" t="s">
        <v>32</v>
      </c>
      <c r="B11" s="34"/>
      <c r="C11" s="34"/>
      <c r="D11" s="34"/>
      <c r="E11" s="6" t="str">
        <f>Calculations!I6</f>
        <v/>
      </c>
      <c r="F11" s="7">
        <f>'Tableaux budgétaires du projet'!C62</f>
        <v>0</v>
      </c>
      <c r="G11" s="8">
        <f>'Tableaux budgétaires du projet'!D62</f>
        <v>0</v>
      </c>
      <c r="H11" s="8">
        <f>'Tableaux budgétaires du projet'!C55</f>
        <v>0</v>
      </c>
    </row>
    <row r="12" spans="1:8" ht="26.45" customHeight="1" x14ac:dyDescent="0.2">
      <c r="A12" s="9">
        <v>2</v>
      </c>
      <c r="B12" s="34"/>
      <c r="C12" s="34"/>
      <c r="D12" s="34"/>
      <c r="E12" s="6" t="str">
        <f>Calculations!I7</f>
        <v/>
      </c>
      <c r="F12" s="7">
        <f>'Tableaux budgétaires du projet'!C63</f>
        <v>0</v>
      </c>
      <c r="G12" s="8">
        <f>'Tableaux budgétaires du projet'!D63</f>
        <v>0</v>
      </c>
      <c r="H12" s="8">
        <f>'Tableaux budgétaires du projet'!C56</f>
        <v>0</v>
      </c>
    </row>
    <row r="13" spans="1:8" ht="26.45" customHeight="1" x14ac:dyDescent="0.2">
      <c r="A13" s="9">
        <v>3</v>
      </c>
      <c r="B13" s="34"/>
      <c r="C13" s="34"/>
      <c r="D13" s="34"/>
      <c r="E13" s="6" t="str">
        <f>Calculations!I8</f>
        <v/>
      </c>
      <c r="F13" s="7">
        <f>'Tableaux budgétaires du projet'!C64</f>
        <v>0</v>
      </c>
      <c r="G13" s="8">
        <f>'Tableaux budgétaires du projet'!D64</f>
        <v>0</v>
      </c>
      <c r="H13" s="8">
        <f>'Tableaux budgétaires du projet'!C57</f>
        <v>0</v>
      </c>
    </row>
    <row r="14" spans="1:8" ht="26.45" customHeight="1" x14ac:dyDescent="0.2">
      <c r="A14" s="9">
        <v>4</v>
      </c>
      <c r="B14" s="34"/>
      <c r="C14" s="34"/>
      <c r="D14" s="34"/>
      <c r="E14" s="6" t="str">
        <f>Calculations!I9</f>
        <v/>
      </c>
      <c r="F14" s="7">
        <f>'Tableaux budgétaires du projet'!C65</f>
        <v>0</v>
      </c>
      <c r="G14" s="8">
        <f>'Tableaux budgétaires du projet'!D65</f>
        <v>0</v>
      </c>
      <c r="H14" s="8">
        <f>'Tableaux budgétaires du projet'!C58</f>
        <v>0</v>
      </c>
    </row>
    <row r="15" spans="1:8" x14ac:dyDescent="0.2">
      <c r="A15" s="10"/>
    </row>
    <row r="16" spans="1:8" x14ac:dyDescent="0.2">
      <c r="A16" s="10"/>
    </row>
    <row r="17" spans="1:7" ht="15" x14ac:dyDescent="0.25">
      <c r="A17" s="58" t="s">
        <v>33</v>
      </c>
      <c r="B17" s="60"/>
      <c r="C17" s="60"/>
      <c r="D17" s="60"/>
      <c r="E17" s="60"/>
      <c r="F17" s="60"/>
      <c r="G17" s="59"/>
    </row>
    <row r="18" spans="1:7" ht="15" x14ac:dyDescent="0.2">
      <c r="A18" s="56" t="s">
        <v>34</v>
      </c>
      <c r="B18" s="56"/>
      <c r="C18" s="56"/>
      <c r="D18" s="56"/>
      <c r="E18" s="56"/>
      <c r="F18" s="56"/>
      <c r="G18" s="11">
        <f>SUM(G11:G14)</f>
        <v>0</v>
      </c>
    </row>
    <row r="19" spans="1:7" ht="15" x14ac:dyDescent="0.2">
      <c r="A19" s="56" t="s">
        <v>35</v>
      </c>
      <c r="B19" s="56"/>
      <c r="C19" s="56"/>
      <c r="D19" s="56"/>
      <c r="E19" s="56"/>
      <c r="F19" s="56"/>
      <c r="G19" s="11">
        <f>SUM(H11:H14)</f>
        <v>0</v>
      </c>
    </row>
    <row r="20" spans="1:7" ht="15" x14ac:dyDescent="0.2">
      <c r="A20" s="56" t="s">
        <v>36</v>
      </c>
      <c r="B20" s="56"/>
      <c r="C20" s="56"/>
      <c r="D20" s="56"/>
      <c r="E20" s="56"/>
      <c r="F20" s="56"/>
      <c r="G20" s="38" t="str">
        <f>IFERROR(G18/G19,"")</f>
        <v/>
      </c>
    </row>
    <row r="21" spans="1:7" ht="15" x14ac:dyDescent="0.2">
      <c r="A21" s="56" t="s">
        <v>37</v>
      </c>
      <c r="B21" s="56"/>
      <c r="C21" s="56"/>
      <c r="D21" s="56"/>
      <c r="E21" s="56"/>
      <c r="F21" s="56"/>
      <c r="G21" s="12" t="str">
        <f>IFERROR(SUMIF(D11:D14,"&lt;&gt;ON",G11:G14)/SUM(G11:G14),"")</f>
        <v/>
      </c>
    </row>
    <row r="22" spans="1:7" ht="15" x14ac:dyDescent="0.25">
      <c r="A22" s="57" t="s">
        <v>38</v>
      </c>
      <c r="B22" s="57"/>
      <c r="C22" s="57"/>
      <c r="D22" s="57"/>
      <c r="E22" s="57"/>
      <c r="F22" s="57"/>
      <c r="G22" s="12" t="str">
        <f>IFERROR(SUMIF(C11:C14,"SME Industry",G11:G14)/SUM(G11:G14),"")</f>
        <v/>
      </c>
    </row>
  </sheetData>
  <sheetProtection algorithmName="SHA-512" hashValue="gXoYPRSte7hIigI2/FGfR4l4tV9OKJwbdae8peJHwJHRe3jF1Oc49/6+lL6gKjjgTSWcdM4eA2yp70HnNjneGA==" saltValue="CHSPiclik8cdnA8fCbMJxg==" spinCount="100000" sheet="1" objects="1" scenarios="1"/>
  <mergeCells count="8">
    <mergeCell ref="A18:F18"/>
    <mergeCell ref="A21:F21"/>
    <mergeCell ref="A19:F19"/>
    <mergeCell ref="A22:F22"/>
    <mergeCell ref="A3:B3"/>
    <mergeCell ref="A9:H9"/>
    <mergeCell ref="A17:G17"/>
    <mergeCell ref="A20:F20"/>
  </mergeCells>
  <dataValidations xWindow="254" yWindow="352" count="7">
    <dataValidation type="list" allowBlank="1" showInputMessage="1" showErrorMessage="1" prompt="Choisissez dans la liste déroulante. " sqref="C11:C14" xr:uid="{942CD70A-6442-41CC-91D5-9C24CD51D179}">
      <formula1>"SME Industry,Academic,MNE Industry,NFP Industry,Other"</formula1>
    </dataValidation>
    <dataValidation type="list" allowBlank="1" showInputMessage="1" showErrorMessage="1" errorTitle="Start Date Error" error="Select a valid project start date from the dropdown menu." prompt="Choisissez dans la liste déroulante. " sqref="B5" xr:uid="{7B371F5A-B45B-4934-9A9C-D01CDF0250E4}">
      <formula1>"2025-07-01,2025-10-01,2026-01-01,2026-04-01"</formula1>
    </dataValidation>
    <dataValidation type="list" allowBlank="1" showInputMessage="1" showErrorMessage="1" errorTitle="End Date Error" error="Select a valid project end date from the dropdown menu." prompt="Choisissez dans la liste déroulante. " sqref="B6" xr:uid="{BA201548-AC86-43DF-A79E-E791DBF66C33}">
      <formula1>"2026-03-31,2026-06-30,2026-09-30,2026-12-31"</formula1>
    </dataValidation>
    <dataValidation allowBlank="1" showInputMessage="1" showErrorMessage="1" prompt="Saisissez votre numéro de projet INOVAIT ici (un nombre à huit chiffres ayant le format 2025-7XXX, de SmartSimple)." sqref="B4" xr:uid="{3665C0B2-9823-427F-B0B6-0BEE928967B0}"/>
    <dataValidation allowBlank="1" showInputMessage="1" showErrorMessage="1" prompt="Saisissez le nom légal complet de chaque organisation collaboratrice " sqref="B11:B14" xr:uid="{B7116A39-72AD-409F-BE77-EF9294DF7457}"/>
    <dataValidation allowBlank="1" showInputMessage="1" showErrorMessage="1" prompt="Coûts indirects en tant que pourcentage de la main-d’œuvre directe " sqref="E10" xr:uid="{44B20E03-82D8-6442-ACDE-EB79DEC25E11}"/>
    <dataValidation type="list" allowBlank="1" showInputMessage="1" showErrorMessage="1" prompt="Choisissez dans la liste déroulante. " sqref="D11:D14" xr:uid="{D73AF16D-8647-CE49-A024-BA3064084C41}">
      <formula1>"AB, BC, MB, NB, NL, NT, NS, NU, ON, PE, QC, SK, YT"</formula1>
    </dataValidation>
  </dataValidations>
  <pageMargins left="0.7" right="0.7" top="0.75" bottom="0.75" header="0.3" footer="0.3"/>
  <pageSetup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CC27B-4AA4-4016-B2FD-75F0CEA01DEB}">
  <sheetPr>
    <pageSetUpPr fitToPage="1"/>
  </sheetPr>
  <dimension ref="A1:E90"/>
  <sheetViews>
    <sheetView zoomScaleNormal="100" workbookViewId="0">
      <selection activeCell="A8" sqref="A8"/>
    </sheetView>
  </sheetViews>
  <sheetFormatPr defaultColWidth="9" defaultRowHeight="14.25" x14ac:dyDescent="0.2"/>
  <cols>
    <col min="1" max="1" width="46.5" customWidth="1"/>
    <col min="2" max="2" width="29.125" customWidth="1"/>
    <col min="3" max="4" width="18.5" customWidth="1"/>
    <col min="5" max="5" width="59.375" customWidth="1"/>
  </cols>
  <sheetData>
    <row r="1" spans="1:5" ht="18.75" thickBot="1" x14ac:dyDescent="0.3">
      <c r="A1" s="37" t="s">
        <v>40</v>
      </c>
    </row>
    <row r="2" spans="1:5" ht="18" thickBot="1" x14ac:dyDescent="0.25">
      <c r="A2" s="13" t="s">
        <v>24</v>
      </c>
      <c r="B2" s="14" t="str">
        <f>IF('Renseignements sur le projet'!B4="","",'Renseignements sur le projet'!B4)</f>
        <v/>
      </c>
    </row>
    <row r="3" spans="1:5" x14ac:dyDescent="0.2">
      <c r="B3" t="s">
        <v>16</v>
      </c>
    </row>
    <row r="5" spans="1:5" ht="30" customHeight="1" x14ac:dyDescent="0.2">
      <c r="A5" s="76" t="s">
        <v>41</v>
      </c>
      <c r="B5" s="77"/>
      <c r="C5" s="61" t="s">
        <v>45</v>
      </c>
      <c r="D5" s="68" t="s">
        <v>44</v>
      </c>
      <c r="E5" s="69"/>
    </row>
    <row r="6" spans="1:5" s="40" customFormat="1" ht="30" x14ac:dyDescent="0.2">
      <c r="A6" s="39" t="s">
        <v>42</v>
      </c>
      <c r="B6" s="18" t="s">
        <v>43</v>
      </c>
      <c r="C6" s="62"/>
      <c r="D6" s="70"/>
      <c r="E6" s="71"/>
    </row>
    <row r="7" spans="1:5" s="41" customFormat="1" ht="15" x14ac:dyDescent="0.2">
      <c r="A7" s="63" t="s">
        <v>46</v>
      </c>
      <c r="B7" s="64"/>
      <c r="C7" s="64"/>
      <c r="D7" s="64"/>
      <c r="E7" s="65"/>
    </row>
    <row r="8" spans="1:5" s="41" customFormat="1" x14ac:dyDescent="0.2">
      <c r="A8" s="34"/>
      <c r="B8" s="34"/>
      <c r="C8" s="53"/>
      <c r="D8" s="66"/>
      <c r="E8" s="67"/>
    </row>
    <row r="9" spans="1:5" s="41" customFormat="1" x14ac:dyDescent="0.2">
      <c r="A9" s="34"/>
      <c r="B9" s="34"/>
      <c r="C9" s="53"/>
      <c r="D9" s="66"/>
      <c r="E9" s="67"/>
    </row>
    <row r="10" spans="1:5" s="41" customFormat="1" x14ac:dyDescent="0.2">
      <c r="A10" s="34"/>
      <c r="B10" s="34"/>
      <c r="C10" s="53"/>
      <c r="D10" s="66"/>
      <c r="E10" s="67"/>
    </row>
    <row r="11" spans="1:5" s="41" customFormat="1" x14ac:dyDescent="0.2">
      <c r="A11" s="34"/>
      <c r="B11" s="34"/>
      <c r="C11" s="53"/>
      <c r="D11" s="66"/>
      <c r="E11" s="67"/>
    </row>
    <row r="12" spans="1:5" s="41" customFormat="1" x14ac:dyDescent="0.2">
      <c r="A12" s="34"/>
      <c r="B12" s="34"/>
      <c r="C12" s="53"/>
      <c r="D12" s="66"/>
      <c r="E12" s="67"/>
    </row>
    <row r="13" spans="1:5" s="41" customFormat="1" x14ac:dyDescent="0.2">
      <c r="A13" s="34"/>
      <c r="B13" s="34"/>
      <c r="C13" s="53"/>
      <c r="D13" s="66"/>
      <c r="E13" s="67"/>
    </row>
    <row r="14" spans="1:5" s="41" customFormat="1" x14ac:dyDescent="0.2">
      <c r="A14" s="34"/>
      <c r="B14" s="34"/>
      <c r="C14" s="53"/>
      <c r="D14" s="66"/>
      <c r="E14" s="67"/>
    </row>
    <row r="15" spans="1:5" s="41" customFormat="1" x14ac:dyDescent="0.2">
      <c r="A15" s="72" t="str">
        <f>"Total des "&amp;A7</f>
        <v>Total des Main-d’œuvre directe (salaires et traitements)</v>
      </c>
      <c r="B15" s="73"/>
      <c r="C15" s="25">
        <f>SUM(C8:C14)</f>
        <v>0</v>
      </c>
      <c r="D15" s="74"/>
      <c r="E15" s="75"/>
    </row>
    <row r="16" spans="1:5" s="41" customFormat="1" ht="15" x14ac:dyDescent="0.2">
      <c r="A16" s="63" t="s">
        <v>47</v>
      </c>
      <c r="B16" s="64"/>
      <c r="C16" s="64"/>
      <c r="D16" s="64"/>
      <c r="E16" s="65"/>
    </row>
    <row r="17" spans="1:5" s="41" customFormat="1" x14ac:dyDescent="0.2">
      <c r="A17" s="34"/>
      <c r="B17" s="34"/>
      <c r="C17" s="53"/>
      <c r="D17" s="66"/>
      <c r="E17" s="67"/>
    </row>
    <row r="18" spans="1:5" s="41" customFormat="1" x14ac:dyDescent="0.2">
      <c r="A18" s="34"/>
      <c r="B18" s="34"/>
      <c r="C18" s="53"/>
      <c r="D18" s="66"/>
      <c r="E18" s="67"/>
    </row>
    <row r="19" spans="1:5" s="41" customFormat="1" x14ac:dyDescent="0.2">
      <c r="A19" s="34"/>
      <c r="B19" s="34"/>
      <c r="C19" s="53"/>
      <c r="D19" s="66"/>
      <c r="E19" s="67"/>
    </row>
    <row r="20" spans="1:5" s="41" customFormat="1" x14ac:dyDescent="0.2">
      <c r="A20" s="34"/>
      <c r="B20" s="34"/>
      <c r="C20" s="53"/>
      <c r="D20" s="66"/>
      <c r="E20" s="67"/>
    </row>
    <row r="21" spans="1:5" s="41" customFormat="1" x14ac:dyDescent="0.2">
      <c r="A21" s="34"/>
      <c r="B21" s="34"/>
      <c r="C21" s="53"/>
      <c r="D21" s="66"/>
      <c r="E21" s="67"/>
    </row>
    <row r="22" spans="1:5" s="41" customFormat="1" x14ac:dyDescent="0.2">
      <c r="A22" s="72" t="str">
        <f>"Total des "&amp;A16</f>
        <v>Total des Sous-traitance et consultation</v>
      </c>
      <c r="B22" s="73"/>
      <c r="C22" s="25">
        <f>SUM(C17:C21)</f>
        <v>0</v>
      </c>
      <c r="D22" s="74"/>
      <c r="E22" s="75"/>
    </row>
    <row r="23" spans="1:5" s="41" customFormat="1" ht="15" x14ac:dyDescent="0.2">
      <c r="A23" s="63" t="s">
        <v>48</v>
      </c>
      <c r="B23" s="64"/>
      <c r="C23" s="64"/>
      <c r="D23" s="64"/>
      <c r="E23" s="65"/>
    </row>
    <row r="24" spans="1:5" s="41" customFormat="1" x14ac:dyDescent="0.2">
      <c r="A24" s="34"/>
      <c r="B24" s="34"/>
      <c r="C24" s="53"/>
      <c r="D24" s="66"/>
      <c r="E24" s="67"/>
    </row>
    <row r="25" spans="1:5" s="41" customFormat="1" x14ac:dyDescent="0.2">
      <c r="A25" s="34"/>
      <c r="B25" s="34"/>
      <c r="C25" s="53"/>
      <c r="D25" s="66"/>
      <c r="E25" s="67"/>
    </row>
    <row r="26" spans="1:5" s="41" customFormat="1" x14ac:dyDescent="0.2">
      <c r="A26" s="34"/>
      <c r="B26" s="34"/>
      <c r="C26" s="53"/>
      <c r="D26" s="66"/>
      <c r="E26" s="67"/>
    </row>
    <row r="27" spans="1:5" s="41" customFormat="1" x14ac:dyDescent="0.2">
      <c r="A27" s="34"/>
      <c r="B27" s="34"/>
      <c r="C27" s="53"/>
      <c r="D27" s="66"/>
      <c r="E27" s="67"/>
    </row>
    <row r="28" spans="1:5" s="41" customFormat="1" x14ac:dyDescent="0.2">
      <c r="A28" s="34"/>
      <c r="B28" s="34"/>
      <c r="C28" s="53"/>
      <c r="D28" s="66"/>
      <c r="E28" s="67"/>
    </row>
    <row r="29" spans="1:5" s="41" customFormat="1" x14ac:dyDescent="0.2">
      <c r="A29" s="72" t="str">
        <f>"Total des "&amp;A23</f>
        <v>Total des Matières directes</v>
      </c>
      <c r="B29" s="73"/>
      <c r="C29" s="25">
        <f>SUM(C24:C28)</f>
        <v>0</v>
      </c>
      <c r="D29" s="74"/>
      <c r="E29" s="75"/>
    </row>
    <row r="30" spans="1:5" s="41" customFormat="1" ht="15" x14ac:dyDescent="0.2">
      <c r="A30" s="63" t="s">
        <v>49</v>
      </c>
      <c r="B30" s="64"/>
      <c r="C30" s="64"/>
      <c r="D30" s="64"/>
      <c r="E30" s="65"/>
    </row>
    <row r="31" spans="1:5" s="41" customFormat="1" x14ac:dyDescent="0.2">
      <c r="A31" s="34"/>
      <c r="B31" s="34"/>
      <c r="C31" s="53"/>
      <c r="D31" s="66"/>
      <c r="E31" s="67"/>
    </row>
    <row r="32" spans="1:5" s="41" customFormat="1" x14ac:dyDescent="0.2">
      <c r="A32" s="34"/>
      <c r="B32" s="34"/>
      <c r="C32" s="53"/>
      <c r="D32" s="66"/>
      <c r="E32" s="67"/>
    </row>
    <row r="33" spans="1:5" s="41" customFormat="1" x14ac:dyDescent="0.2">
      <c r="A33" s="34"/>
      <c r="B33" s="34"/>
      <c r="C33" s="53"/>
      <c r="D33" s="66"/>
      <c r="E33" s="67"/>
    </row>
    <row r="34" spans="1:5" s="41" customFormat="1" x14ac:dyDescent="0.2">
      <c r="A34" s="34"/>
      <c r="B34" s="34"/>
      <c r="C34" s="53"/>
      <c r="D34" s="66"/>
      <c r="E34" s="67"/>
    </row>
    <row r="35" spans="1:5" s="41" customFormat="1" x14ac:dyDescent="0.2">
      <c r="A35" s="34"/>
      <c r="B35" s="34"/>
      <c r="C35" s="53"/>
      <c r="D35" s="66"/>
      <c r="E35" s="67"/>
    </row>
    <row r="36" spans="1:5" s="41" customFormat="1" x14ac:dyDescent="0.2">
      <c r="A36" s="72" t="str">
        <f>"Total des "&amp;A30</f>
        <v>Total des Équipement</v>
      </c>
      <c r="B36" s="73"/>
      <c r="C36" s="25">
        <f>SUM(C31:C35)</f>
        <v>0</v>
      </c>
      <c r="D36" s="74"/>
      <c r="E36" s="75"/>
    </row>
    <row r="37" spans="1:5" s="41" customFormat="1" ht="15" x14ac:dyDescent="0.2">
      <c r="A37" s="63" t="s">
        <v>50</v>
      </c>
      <c r="B37" s="64"/>
      <c r="C37" s="64"/>
      <c r="D37" s="64"/>
      <c r="E37" s="65"/>
    </row>
    <row r="38" spans="1:5" s="41" customFormat="1" x14ac:dyDescent="0.2">
      <c r="A38" s="34"/>
      <c r="B38" s="34"/>
      <c r="C38" s="53"/>
      <c r="D38" s="66"/>
      <c r="E38" s="67"/>
    </row>
    <row r="39" spans="1:5" s="41" customFormat="1" x14ac:dyDescent="0.2">
      <c r="A39" s="34"/>
      <c r="B39" s="34"/>
      <c r="C39" s="53"/>
      <c r="D39" s="66"/>
      <c r="E39" s="67"/>
    </row>
    <row r="40" spans="1:5" s="41" customFormat="1" x14ac:dyDescent="0.2">
      <c r="A40" s="34"/>
      <c r="B40" s="34"/>
      <c r="C40" s="53"/>
      <c r="D40" s="66"/>
      <c r="E40" s="67"/>
    </row>
    <row r="41" spans="1:5" s="41" customFormat="1" x14ac:dyDescent="0.2">
      <c r="A41" s="34"/>
      <c r="B41" s="34"/>
      <c r="C41" s="53"/>
      <c r="D41" s="66"/>
      <c r="E41" s="67"/>
    </row>
    <row r="42" spans="1:5" s="41" customFormat="1" x14ac:dyDescent="0.2">
      <c r="A42" s="34"/>
      <c r="B42" s="34"/>
      <c r="C42" s="53"/>
      <c r="D42" s="66"/>
      <c r="E42" s="67"/>
    </row>
    <row r="43" spans="1:5" s="41" customFormat="1" x14ac:dyDescent="0.2">
      <c r="A43" s="72" t="str">
        <f>"Total des "&amp;A37</f>
        <v>Total des Autres coûts directs</v>
      </c>
      <c r="B43" s="73"/>
      <c r="C43" s="25">
        <f>SUM(C38:C42)</f>
        <v>0</v>
      </c>
      <c r="D43" s="74"/>
      <c r="E43" s="75"/>
    </row>
    <row r="44" spans="1:5" s="41" customFormat="1" ht="15" x14ac:dyDescent="0.2">
      <c r="A44" s="83" t="s">
        <v>51</v>
      </c>
      <c r="B44" s="84"/>
      <c r="C44" s="42">
        <f>C15+C22+C29+C36+C43</f>
        <v>0</v>
      </c>
      <c r="D44" s="74"/>
      <c r="E44" s="75"/>
    </row>
    <row r="45" spans="1:5" s="41" customFormat="1" ht="8.25" customHeight="1" x14ac:dyDescent="0.2">
      <c r="A45" s="78"/>
      <c r="B45" s="78"/>
      <c r="C45" s="78"/>
      <c r="D45" s="78"/>
      <c r="E45" s="78"/>
    </row>
    <row r="46" spans="1:5" s="41" customFormat="1" ht="15" x14ac:dyDescent="0.2">
      <c r="A46" s="85" t="s">
        <v>52</v>
      </c>
      <c r="B46" s="85"/>
      <c r="C46" s="85"/>
      <c r="D46"/>
    </row>
    <row r="47" spans="1:5" s="41" customFormat="1" x14ac:dyDescent="0.2">
      <c r="A47" s="87" t="s">
        <v>53</v>
      </c>
      <c r="B47" s="24" t="str">
        <f>IF('Renseignements sur le projet'!B11="","",'Renseignements sur le projet'!B11)</f>
        <v/>
      </c>
      <c r="C47" s="25">
        <f>Calculations!H6</f>
        <v>0</v>
      </c>
      <c r="D47"/>
    </row>
    <row r="48" spans="1:5" s="41" customFormat="1" x14ac:dyDescent="0.2">
      <c r="A48" s="87"/>
      <c r="B48" s="24" t="str">
        <f>IF('Renseignements sur le projet'!B12="","",'Renseignements sur le projet'!B12)</f>
        <v/>
      </c>
      <c r="C48" s="25">
        <f>Calculations!H7</f>
        <v>0</v>
      </c>
      <c r="D48"/>
    </row>
    <row r="49" spans="1:4" s="41" customFormat="1" x14ac:dyDescent="0.2">
      <c r="A49" s="87"/>
      <c r="B49" s="24" t="str">
        <f>IF('Renseignements sur le projet'!B13="","",'Renseignements sur le projet'!B13)</f>
        <v/>
      </c>
      <c r="C49" s="25">
        <f>Calculations!H8</f>
        <v>0</v>
      </c>
      <c r="D49"/>
    </row>
    <row r="50" spans="1:4" s="41" customFormat="1" x14ac:dyDescent="0.2">
      <c r="A50" s="87"/>
      <c r="B50" s="24" t="str">
        <f>IF('Renseignements sur le projet'!B14="","",'Renseignements sur le projet'!B14)</f>
        <v/>
      </c>
      <c r="C50" s="25">
        <f>Calculations!H9</f>
        <v>0</v>
      </c>
      <c r="D50"/>
    </row>
    <row r="51" spans="1:4" s="41" customFormat="1" ht="15" x14ac:dyDescent="0.2">
      <c r="A51" s="86" t="s">
        <v>54</v>
      </c>
      <c r="B51" s="86"/>
      <c r="C51" s="42">
        <f>SUM(C47:C50)</f>
        <v>0</v>
      </c>
      <c r="D51"/>
    </row>
    <row r="52" spans="1:4" ht="15.75" x14ac:dyDescent="0.2">
      <c r="A52" s="82" t="s">
        <v>51</v>
      </c>
      <c r="B52" s="82"/>
      <c r="C52" s="43">
        <f>C44+C51</f>
        <v>0</v>
      </c>
    </row>
    <row r="54" spans="1:4" ht="45" x14ac:dyDescent="0.2">
      <c r="A54" s="44" t="s">
        <v>55</v>
      </c>
      <c r="B54" s="45" t="s">
        <v>43</v>
      </c>
      <c r="C54" s="45" t="s">
        <v>57</v>
      </c>
    </row>
    <row r="55" spans="1:4" x14ac:dyDescent="0.2">
      <c r="A55" s="80"/>
      <c r="B55" s="24" t="str">
        <f>IF('Renseignements sur le projet'!B11="","",'Renseignements sur le projet'!B11)</f>
        <v/>
      </c>
      <c r="C55" s="25">
        <f>Calculations!C6+Calculations!H6</f>
        <v>0</v>
      </c>
    </row>
    <row r="56" spans="1:4" x14ac:dyDescent="0.2">
      <c r="A56" s="80"/>
      <c r="B56" s="24" t="str">
        <f>IF('Renseignements sur le projet'!B12="","",'Renseignements sur le projet'!B12)</f>
        <v/>
      </c>
      <c r="C56" s="25">
        <f>Calculations!C7+Calculations!H7</f>
        <v>0</v>
      </c>
    </row>
    <row r="57" spans="1:4" x14ac:dyDescent="0.2">
      <c r="A57" s="80"/>
      <c r="B57" s="24" t="str">
        <f>IF('Renseignements sur le projet'!B13="","",'Renseignements sur le projet'!B13)</f>
        <v/>
      </c>
      <c r="C57" s="25">
        <f>Calculations!C8+Calculations!H8</f>
        <v>0</v>
      </c>
    </row>
    <row r="58" spans="1:4" x14ac:dyDescent="0.2">
      <c r="A58" s="80"/>
      <c r="B58" s="24" t="str">
        <f>IF('Renseignements sur le projet'!B14="","",'Renseignements sur le projet'!B14)</f>
        <v/>
      </c>
      <c r="C58" s="25">
        <f>Calculations!C9+Calculations!H9</f>
        <v>0</v>
      </c>
    </row>
    <row r="59" spans="1:4" ht="15.75" x14ac:dyDescent="0.2">
      <c r="A59" s="82" t="s">
        <v>51</v>
      </c>
      <c r="B59" s="82"/>
      <c r="C59" s="43">
        <f>SUM(C55:C58)</f>
        <v>0</v>
      </c>
    </row>
    <row r="61" spans="1:4" ht="30" x14ac:dyDescent="0.2">
      <c r="A61" s="46" t="s">
        <v>56</v>
      </c>
      <c r="B61" s="47" t="s">
        <v>58</v>
      </c>
      <c r="C61" s="47" t="s">
        <v>29</v>
      </c>
      <c r="D61" s="47" t="s">
        <v>30</v>
      </c>
    </row>
    <row r="62" spans="1:4" x14ac:dyDescent="0.2">
      <c r="A62" s="81"/>
      <c r="B62" s="24" t="str">
        <f>IF('Renseignements sur le projet'!B11="","",'Renseignements sur le projet'!B11)</f>
        <v/>
      </c>
      <c r="C62" s="54"/>
      <c r="D62" s="25">
        <f>C62*C55</f>
        <v>0</v>
      </c>
    </row>
    <row r="63" spans="1:4" x14ac:dyDescent="0.2">
      <c r="A63" s="81"/>
      <c r="B63" s="24" t="str">
        <f>IF('Renseignements sur le projet'!B12="","",'Renseignements sur le projet'!B12)</f>
        <v/>
      </c>
      <c r="C63" s="54"/>
      <c r="D63" s="25">
        <f t="shared" ref="D63:D65" si="0">C63*C56</f>
        <v>0</v>
      </c>
    </row>
    <row r="64" spans="1:4" x14ac:dyDescent="0.2">
      <c r="A64" s="81"/>
      <c r="B64" s="24" t="str">
        <f>IF('Renseignements sur le projet'!B13="","",'Renseignements sur le projet'!B13)</f>
        <v/>
      </c>
      <c r="C64" s="54"/>
      <c r="D64" s="25">
        <f t="shared" si="0"/>
        <v>0</v>
      </c>
    </row>
    <row r="65" spans="1:4" x14ac:dyDescent="0.2">
      <c r="A65" s="81"/>
      <c r="B65" s="24" t="str">
        <f>IF('Renseignements sur le projet'!B14="","",'Renseignements sur le projet'!B14)</f>
        <v/>
      </c>
      <c r="C65" s="54"/>
      <c r="D65" s="25">
        <f t="shared" si="0"/>
        <v>0</v>
      </c>
    </row>
    <row r="66" spans="1:4" ht="15.75" x14ac:dyDescent="0.2">
      <c r="A66" s="79" t="s">
        <v>59</v>
      </c>
      <c r="B66" s="79"/>
      <c r="C66" s="79"/>
      <c r="D66" s="48">
        <f>SUM(D62:D65)</f>
        <v>0</v>
      </c>
    </row>
    <row r="67" spans="1:4" ht="15.75" x14ac:dyDescent="0.2">
      <c r="A67" s="79" t="s">
        <v>36</v>
      </c>
      <c r="B67" s="79"/>
      <c r="C67" s="49">
        <f>IFERROR(D66/C59,0)</f>
        <v>0</v>
      </c>
    </row>
    <row r="69" spans="1:4" ht="15" x14ac:dyDescent="0.2">
      <c r="A69" s="95" t="s">
        <v>60</v>
      </c>
      <c r="B69" s="96"/>
      <c r="C69" s="97"/>
    </row>
    <row r="70" spans="1:4" ht="15.75" x14ac:dyDescent="0.2">
      <c r="A70" s="94" t="s">
        <v>61</v>
      </c>
      <c r="B70" s="94"/>
      <c r="C70" s="50">
        <f>ROUND(5%*D66,2)</f>
        <v>0</v>
      </c>
    </row>
    <row r="71" spans="1:4" ht="45" x14ac:dyDescent="0.2">
      <c r="A71" s="99"/>
      <c r="B71" s="18" t="s">
        <v>62</v>
      </c>
      <c r="C71" s="51" t="s">
        <v>63</v>
      </c>
    </row>
    <row r="72" spans="1:4" x14ac:dyDescent="0.2">
      <c r="A72" s="100"/>
      <c r="B72" s="24" t="str">
        <f>IF('Renseignements sur le projet'!B11="","",'Renseignements sur le projet'!B11)</f>
        <v/>
      </c>
      <c r="C72" s="53"/>
    </row>
    <row r="73" spans="1:4" x14ac:dyDescent="0.2">
      <c r="A73" s="100"/>
      <c r="B73" s="24" t="str">
        <f>IF('Renseignements sur le projet'!B12="","",'Renseignements sur le projet'!B12)</f>
        <v/>
      </c>
      <c r="C73" s="53"/>
    </row>
    <row r="74" spans="1:4" x14ac:dyDescent="0.2">
      <c r="A74" s="100"/>
      <c r="B74" s="24" t="str">
        <f>IF('Renseignements sur le projet'!B13="","",'Renseignements sur le projet'!B13)</f>
        <v/>
      </c>
      <c r="C74" s="53"/>
    </row>
    <row r="75" spans="1:4" x14ac:dyDescent="0.2">
      <c r="A75" s="101"/>
      <c r="B75" s="24" t="str">
        <f>IF('Renseignements sur le projet'!B14="","",'Renseignements sur le projet'!B14)</f>
        <v/>
      </c>
      <c r="C75" s="53"/>
    </row>
    <row r="76" spans="1:4" ht="15" x14ac:dyDescent="0.2">
      <c r="A76" s="98" t="s">
        <v>63</v>
      </c>
      <c r="B76" s="98"/>
      <c r="C76" s="42">
        <f>SUM(C72:C75)</f>
        <v>0</v>
      </c>
    </row>
    <row r="77" spans="1:4" ht="15" x14ac:dyDescent="0.2">
      <c r="A77" s="98" t="s">
        <v>64</v>
      </c>
      <c r="B77" s="98"/>
      <c r="C77" s="42">
        <f>C76-C70</f>
        <v>0</v>
      </c>
    </row>
    <row r="78" spans="1:4" ht="27.75" customHeight="1" x14ac:dyDescent="0.2">
      <c r="A78" s="98" t="s">
        <v>65</v>
      </c>
      <c r="B78" s="98"/>
      <c r="C78" s="52" t="str">
        <f>IF(ABS(C77)&lt;0.1,"OK!","Répartir les frais d’administration jusqu’à ce que le solde soit de 0 $.")</f>
        <v>OK!</v>
      </c>
    </row>
    <row r="81" spans="1:5" ht="15" x14ac:dyDescent="0.25">
      <c r="A81" s="93" t="s">
        <v>66</v>
      </c>
      <c r="B81" s="93"/>
      <c r="C81" s="93"/>
      <c r="D81" s="93"/>
      <c r="E81" s="93"/>
    </row>
    <row r="82" spans="1:5" ht="15" x14ac:dyDescent="0.25">
      <c r="A82" s="57" t="s">
        <v>17</v>
      </c>
      <c r="B82" s="57"/>
      <c r="C82" s="57" t="s">
        <v>67</v>
      </c>
      <c r="D82" s="57"/>
      <c r="E82" s="57"/>
    </row>
    <row r="83" spans="1:5" x14ac:dyDescent="0.2">
      <c r="A83" s="88" t="s">
        <v>68</v>
      </c>
      <c r="B83" s="88"/>
      <c r="C83" s="91" t="str">
        <f>IF(COUNTIF('Renseignements sur le projet'!B11:B14,"&lt;&gt;")&gt;1,"OK!","Erreur : Chaque projet doit compter au moins deux bénéficiaires ultimes.")</f>
        <v>Erreur : Chaque projet doit compter au moins deux bénéficiaires ultimes.</v>
      </c>
      <c r="D83" s="91"/>
      <c r="E83" s="91"/>
    </row>
    <row r="84" spans="1:5" x14ac:dyDescent="0.2">
      <c r="A84" s="88" t="s">
        <v>69</v>
      </c>
      <c r="B84" s="88"/>
      <c r="C84" s="92" t="str">
        <f>IF(C59=C52,"OK!","Erreur : Vérifier qu’un bénéficiaire ultime est sélectionné pour chaque poste au Tableau B1.")</f>
        <v>OK!</v>
      </c>
      <c r="D84" s="92"/>
      <c r="E84" s="92"/>
    </row>
    <row r="85" spans="1:5" x14ac:dyDescent="0.2">
      <c r="A85" s="88" t="s">
        <v>76</v>
      </c>
      <c r="B85" s="88"/>
      <c r="C85" s="91" t="str">
        <f>IF(AND(D66&gt;=100000,D66&lt;=150000),"OK!","Erreur : Ajuster les ratios de contribution ou le total des coûts directs admissibles pris en charge.")</f>
        <v>Erreur : Ajuster les ratios de contribution ou le total des coûts directs admissibles pris en charge.</v>
      </c>
      <c r="D85" s="91"/>
      <c r="E85" s="91"/>
    </row>
    <row r="86" spans="1:5" x14ac:dyDescent="0.2">
      <c r="A86" s="89" t="s">
        <v>70</v>
      </c>
      <c r="B86" s="90"/>
      <c r="C86" s="92" t="str">
        <f>IF(C67&lt;=1/3,"OK!","Erreur : Ajuster les ratios de contribution des bénéficiaires ultimes.")</f>
        <v>OK!</v>
      </c>
      <c r="D86" s="92"/>
      <c r="E86" s="92"/>
    </row>
    <row r="87" spans="1:5" x14ac:dyDescent="0.2">
      <c r="A87" s="89" t="s">
        <v>75</v>
      </c>
      <c r="B87" s="90"/>
      <c r="C87" s="92" t="str">
        <f>IF('Renseignements sur le projet'!G21&gt;=1/3,"OK!","Erreur : Augumenter des contributions d'INOVAIT accordées aux bénéficiaires ultimes en dehors de l'Ontario.")</f>
        <v>OK!</v>
      </c>
      <c r="D87" s="92"/>
      <c r="E87" s="92"/>
    </row>
    <row r="88" spans="1:5" x14ac:dyDescent="0.2">
      <c r="A88" s="89" t="s">
        <v>71</v>
      </c>
      <c r="B88" s="90"/>
      <c r="C88" s="92" t="str">
        <f>IF(OR(AND(C62&gt;0,C62&lt;10%),AND(C63&gt;0,C63&lt;10%),AND(C64&gt;0,C64&lt;10%),AND(C65&gt;0,C65&lt;10%)),"Erreur : Ajuster les ratios de contribution des bénéficiaires ultimes.","OK!")</f>
        <v>OK!</v>
      </c>
      <c r="D88" s="92"/>
      <c r="E88" s="92"/>
    </row>
    <row r="89" spans="1:5" x14ac:dyDescent="0.2">
      <c r="A89" s="89" t="s">
        <v>72</v>
      </c>
      <c r="B89" s="90"/>
      <c r="C89" s="92" t="str">
        <f>IF(OR(AND(B62&lt;&gt;"",D62=0),AND(B63&lt;&gt;"",D63=0),AND(B64&lt;&gt;"",D64=0),AND(B65&lt;&gt;"",D65=0)),"Erreur : Il y a au moins un bénéficiaire ultime qui ne reçoit pas une partie de la contribution d’INOVAIT","OK!")</f>
        <v>OK!</v>
      </c>
      <c r="D89" s="92"/>
      <c r="E89" s="92"/>
    </row>
    <row r="90" spans="1:5" x14ac:dyDescent="0.2">
      <c r="A90" s="88" t="s">
        <v>73</v>
      </c>
      <c r="B90" s="88"/>
      <c r="C90" s="92" t="str">
        <f>IF(ABS(C77)&lt;0.1,"OK!","Erreur : Répartir les frais d’administration d’INOVAIT entre les bénéficiaires ultimes jusqu’à ce que le solde soit de 0 $.")</f>
        <v>OK!</v>
      </c>
      <c r="D90" s="92"/>
      <c r="E90" s="92"/>
    </row>
  </sheetData>
  <sheetProtection algorithmName="SHA-512" hashValue="KKgPEjC2E643P6z5D7oUj7oLr7QyP3HCjt9VHbKCFqAiBJY1ToHE3mo6duaCocvoKGSG5GQI81jJDpRNvYu4rg==" saltValue="CO6rNfH9zn7hxXVN48B8MA==" spinCount="100000" sheet="1" formatCells="0" formatColumns="0" formatRows="0" insertRows="0" deleteRows="0"/>
  <mergeCells count="82">
    <mergeCell ref="C89:E89"/>
    <mergeCell ref="A67:B67"/>
    <mergeCell ref="A81:E81"/>
    <mergeCell ref="A70:B70"/>
    <mergeCell ref="A69:C69"/>
    <mergeCell ref="A77:B77"/>
    <mergeCell ref="A76:B76"/>
    <mergeCell ref="A71:A75"/>
    <mergeCell ref="A82:B82"/>
    <mergeCell ref="A78:B78"/>
    <mergeCell ref="A90:B90"/>
    <mergeCell ref="A86:B86"/>
    <mergeCell ref="C82:E82"/>
    <mergeCell ref="C83:E83"/>
    <mergeCell ref="C84:E84"/>
    <mergeCell ref="C85:E85"/>
    <mergeCell ref="C90:E90"/>
    <mergeCell ref="C86:E86"/>
    <mergeCell ref="A84:B84"/>
    <mergeCell ref="A85:B85"/>
    <mergeCell ref="A83:B83"/>
    <mergeCell ref="A88:B88"/>
    <mergeCell ref="C88:E88"/>
    <mergeCell ref="A87:B87"/>
    <mergeCell ref="C87:E87"/>
    <mergeCell ref="A89:B89"/>
    <mergeCell ref="A45:E45"/>
    <mergeCell ref="A66:C66"/>
    <mergeCell ref="D41:E41"/>
    <mergeCell ref="D42:E42"/>
    <mergeCell ref="D44:E44"/>
    <mergeCell ref="A55:A58"/>
    <mergeCell ref="A62:A65"/>
    <mergeCell ref="A52:B52"/>
    <mergeCell ref="A44:B44"/>
    <mergeCell ref="A59:B59"/>
    <mergeCell ref="A46:C46"/>
    <mergeCell ref="A51:B51"/>
    <mergeCell ref="A47:A50"/>
    <mergeCell ref="D40:E40"/>
    <mergeCell ref="D43:E43"/>
    <mergeCell ref="D20:E20"/>
    <mergeCell ref="D21:E21"/>
    <mergeCell ref="D22:E22"/>
    <mergeCell ref="A30:E30"/>
    <mergeCell ref="A23:E23"/>
    <mergeCell ref="A37:E37"/>
    <mergeCell ref="D24:E24"/>
    <mergeCell ref="D25:E25"/>
    <mergeCell ref="A43:B43"/>
    <mergeCell ref="D33:E33"/>
    <mergeCell ref="D34:E34"/>
    <mergeCell ref="D35:E35"/>
    <mergeCell ref="D38:E38"/>
    <mergeCell ref="D39:E39"/>
    <mergeCell ref="D18:E18"/>
    <mergeCell ref="D8:E8"/>
    <mergeCell ref="D9:E9"/>
    <mergeCell ref="D10:E10"/>
    <mergeCell ref="D11:E11"/>
    <mergeCell ref="D12:E12"/>
    <mergeCell ref="D19:E19"/>
    <mergeCell ref="D5:E6"/>
    <mergeCell ref="A7:E7"/>
    <mergeCell ref="A15:B15"/>
    <mergeCell ref="A36:B36"/>
    <mergeCell ref="A29:B29"/>
    <mergeCell ref="D29:E29"/>
    <mergeCell ref="D36:E36"/>
    <mergeCell ref="D26:E26"/>
    <mergeCell ref="D27:E27"/>
    <mergeCell ref="D28:E28"/>
    <mergeCell ref="D31:E31"/>
    <mergeCell ref="D32:E32"/>
    <mergeCell ref="D15:E15"/>
    <mergeCell ref="A5:B5"/>
    <mergeCell ref="A22:B22"/>
    <mergeCell ref="C5:C6"/>
    <mergeCell ref="A16:E16"/>
    <mergeCell ref="D13:E13"/>
    <mergeCell ref="D14:E14"/>
    <mergeCell ref="D17:E17"/>
  </mergeCells>
  <conditionalFormatting sqref="B47:B50 B55:B58 B62:B65 B72:B75">
    <cfRule type="cellIs" dxfId="5" priority="4" operator="equal">
      <formula>""</formula>
    </cfRule>
  </conditionalFormatting>
  <conditionalFormatting sqref="C8:C14 C17:C21 C24:C28 C31:C35 C38:C42">
    <cfRule type="cellIs" dxfId="4" priority="1" operator="lessThan">
      <formula>0</formula>
    </cfRule>
  </conditionalFormatting>
  <conditionalFormatting sqref="C78">
    <cfRule type="containsText" dxfId="3" priority="5" operator="containsText" text="Distribute">
      <formula>NOT(ISERROR(SEARCH("Distribute",C78)))</formula>
    </cfRule>
    <cfRule type="containsText" dxfId="2" priority="6" operator="containsText" text="OK">
      <formula>NOT(ISERROR(SEARCH("OK",C78)))</formula>
    </cfRule>
  </conditionalFormatting>
  <conditionalFormatting sqref="C83:C90">
    <cfRule type="containsText" dxfId="1" priority="2" operator="containsText" text="Erreur">
      <formula>NOT(ISERROR(SEARCH("Erreur",C83)))</formula>
    </cfRule>
    <cfRule type="cellIs" dxfId="0" priority="3" operator="equal">
      <formula>"OK!"</formula>
    </cfRule>
  </conditionalFormatting>
  <dataValidations xWindow="679" yWindow="620" count="2">
    <dataValidation allowBlank="1" showInputMessage="1" showErrorMessage="1" prompt="Saisissez une brève description du poste budgétaire. " sqref="A8:A14 A17:A21 A24:A28 A31:A35 A38:A42" xr:uid="{BA3F83FA-B928-0940-BBED-7050B418C7A1}"/>
    <dataValidation allowBlank="1" showInputMessage="1" showErrorMessage="1" promptTitle="Fourchette de RC" prompt="Les collaborateurs de l’industrie peuvent avoir un ratio de contribution maximum de 50 %._x000a_Les collaborateurs universitaires peuvent avoir un RC maximum de 100 %._x000a_Tous les bénéficiaires ultimes doivent avoir un RC minimum de 10 %. " sqref="C62:C65" xr:uid="{645DAFF9-9F0E-5C49-A728-BA6A8B195D08}"/>
  </dataValidations>
  <pageMargins left="0.7" right="0.7" top="0.75" bottom="0.75" header="0.3" footer="0.3"/>
  <pageSetup scale="67" fitToHeight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xWindow="679" yWindow="620" count="1">
        <x14:dataValidation type="list" errorStyle="information" allowBlank="1" showInputMessage="1" showErrorMessage="1" errorTitle="Ultimate Recipient Error" error="Erreur de bénéficiaire ultime : Seuls les bénéficiaires ultimes indiqués au « Tableau A2. Tableau des bénéficiaires ultimes » de l’onglet « Renseignements sur le projet » peuvent être sélectionnés ici. " prompt="Choisissez dans la liste déroulante. " xr:uid="{78453BB5-139D-7043-B2A2-729728E826CD}">
          <x14:formula1>
            <xm:f>'Renseignements sur le projet'!$B$11:$B$14</xm:f>
          </x14:formula1>
          <xm:sqref>B8:B14 B17:B21 B24:B28 B31:B35 B38:B42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2DDA4-A6EE-4A9D-863C-EB1DCACA76F8}">
  <dimension ref="A1:O13"/>
  <sheetViews>
    <sheetView workbookViewId="0">
      <selection activeCell="A3" sqref="A3"/>
    </sheetView>
  </sheetViews>
  <sheetFormatPr defaultColWidth="9" defaultRowHeight="14.25" x14ac:dyDescent="0.2"/>
  <cols>
    <col min="1" max="1" width="15" customWidth="1"/>
    <col min="2" max="2" width="24.125" customWidth="1"/>
    <col min="3" max="8" width="18.5" customWidth="1"/>
    <col min="9" max="10" width="11.625" customWidth="1"/>
    <col min="11" max="15" width="18.5" customWidth="1"/>
  </cols>
  <sheetData>
    <row r="1" spans="1:15" ht="16.5" thickBot="1" x14ac:dyDescent="0.3">
      <c r="A1" s="1" t="s">
        <v>74</v>
      </c>
    </row>
    <row r="2" spans="1:15" ht="15.75" thickBot="1" x14ac:dyDescent="0.25">
      <c r="A2" s="13" t="s">
        <v>0</v>
      </c>
      <c r="B2" s="14" t="str">
        <f>IF('Renseignements sur le projet'!B4="","",'Renseignements sur le projet'!B4)</f>
        <v/>
      </c>
    </row>
    <row r="3" spans="1:15" ht="15" x14ac:dyDescent="0.2">
      <c r="A3" s="15"/>
      <c r="B3" s="16"/>
    </row>
    <row r="4" spans="1:15" ht="15.75" x14ac:dyDescent="0.25">
      <c r="A4" s="1"/>
    </row>
    <row r="5" spans="1:15" ht="48.75" customHeight="1" x14ac:dyDescent="0.2">
      <c r="A5" s="17"/>
      <c r="B5" s="18" t="s">
        <v>1</v>
      </c>
      <c r="C5" s="19" t="s">
        <v>12</v>
      </c>
      <c r="D5" s="20" t="s">
        <v>13</v>
      </c>
      <c r="E5" s="20" t="s">
        <v>5</v>
      </c>
      <c r="F5" s="20" t="s">
        <v>6</v>
      </c>
      <c r="G5" s="20" t="s">
        <v>3</v>
      </c>
      <c r="H5" s="21" t="s">
        <v>14</v>
      </c>
      <c r="I5" s="21" t="s">
        <v>10</v>
      </c>
      <c r="J5" s="21" t="s">
        <v>11</v>
      </c>
      <c r="K5" s="21" t="s">
        <v>2</v>
      </c>
      <c r="L5" s="20" t="s">
        <v>4</v>
      </c>
      <c r="M5" s="22" t="s">
        <v>7</v>
      </c>
      <c r="N5" s="22" t="s">
        <v>8</v>
      </c>
      <c r="O5" s="23" t="s">
        <v>9</v>
      </c>
    </row>
    <row r="6" spans="1:15" x14ac:dyDescent="0.2">
      <c r="A6" s="102"/>
      <c r="B6" s="24">
        <f>'Renseignements sur le projet'!B11</f>
        <v>0</v>
      </c>
      <c r="C6" s="26">
        <f>SUMIF('Tableaux budgétaires du projet'!$B$8:'Tableaux budgétaires du projet'!$B$42,$B6,'Tableaux budgétaires du projet'!$C$8:'Tableaux budgétaires du projet'!$C$42)</f>
        <v>0</v>
      </c>
      <c r="D6" s="27">
        <f>SUMIF('Tableaux budgétaires du projet'!$B$8:'Tableaux budgétaires du projet'!$B$14,$B6,'Tableaux budgétaires du projet'!C$8:'Tableaux budgétaires du projet'!C$14)</f>
        <v>0</v>
      </c>
      <c r="E6" s="28">
        <f>55%*D6</f>
        <v>0</v>
      </c>
      <c r="F6" s="27">
        <f t="shared" ref="F6:F9" si="0">15%*L6</f>
        <v>0</v>
      </c>
      <c r="G6" s="28">
        <f>5%*SUMIF('Tableaux budgétaires du projet'!$B$17:'Tableaux budgétaires du projet'!$B$21,$B6,'Tableaux budgétaires du projet'!C$17:'Tableaux budgétaires du projet'!C$21)</f>
        <v>0</v>
      </c>
      <c r="H6" s="29">
        <f t="shared" ref="H6:H9" si="1">LARGE(E6:G6,2)</f>
        <v>0</v>
      </c>
      <c r="I6" s="30" t="str">
        <f>IFERROR(H6/D6,"")</f>
        <v/>
      </c>
      <c r="J6" s="30" t="str">
        <f>IFERROR(H6/C6,"")</f>
        <v/>
      </c>
      <c r="K6" s="29">
        <f>C6+H6</f>
        <v>0</v>
      </c>
      <c r="L6" s="27">
        <f t="shared" ref="L6:L9" si="2">C6+E6</f>
        <v>0</v>
      </c>
      <c r="M6" s="27">
        <f t="shared" ref="M6:M9" si="3">E6-H6</f>
        <v>0</v>
      </c>
      <c r="N6" s="27"/>
      <c r="O6" s="26">
        <f>L6+N6</f>
        <v>0</v>
      </c>
    </row>
    <row r="7" spans="1:15" x14ac:dyDescent="0.2">
      <c r="A7" s="102"/>
      <c r="B7" s="24">
        <f>'Renseignements sur le projet'!B12</f>
        <v>0</v>
      </c>
      <c r="C7" s="26">
        <f>SUMIF('Tableaux budgétaires du projet'!$B$8:'Tableaux budgétaires du projet'!$B$42,$B7,'Tableaux budgétaires du projet'!$C$8:'Tableaux budgétaires du projet'!$C$42)</f>
        <v>0</v>
      </c>
      <c r="D7" s="27">
        <f>SUMIF('Tableaux budgétaires du projet'!$B$8:'Tableaux budgétaires du projet'!$B$14,$B7,'Tableaux budgétaires du projet'!C$8:'Tableaux budgétaires du projet'!C$14)</f>
        <v>0</v>
      </c>
      <c r="E7" s="28">
        <f t="shared" ref="E7:E9" si="4">55%*D7</f>
        <v>0</v>
      </c>
      <c r="F7" s="27">
        <f t="shared" si="0"/>
        <v>0</v>
      </c>
      <c r="G7" s="28">
        <f>5%*SUMIF('Tableaux budgétaires du projet'!$B$17:'Tableaux budgétaires du projet'!$B$21,$B7,'Tableaux budgétaires du projet'!C$17:'Tableaux budgétaires du projet'!C$21)</f>
        <v>0</v>
      </c>
      <c r="H7" s="29">
        <f t="shared" si="1"/>
        <v>0</v>
      </c>
      <c r="I7" s="30" t="str">
        <f t="shared" ref="I7:I9" si="5">IFERROR(H7/D7,"")</f>
        <v/>
      </c>
      <c r="J7" s="30" t="str">
        <f t="shared" ref="J7:J9" si="6">IFERROR(H7/C7,"")</f>
        <v/>
      </c>
      <c r="K7" s="29">
        <f t="shared" ref="K7:K9" si="7">C7+H7</f>
        <v>0</v>
      </c>
      <c r="L7" s="27">
        <f t="shared" si="2"/>
        <v>0</v>
      </c>
      <c r="M7" s="27">
        <f t="shared" si="3"/>
        <v>0</v>
      </c>
      <c r="N7" s="31"/>
      <c r="O7" s="26">
        <f t="shared" ref="O7:O9" si="8">L7+N7</f>
        <v>0</v>
      </c>
    </row>
    <row r="8" spans="1:15" x14ac:dyDescent="0.2">
      <c r="A8" s="102"/>
      <c r="B8" s="24">
        <f>'Renseignements sur le projet'!B13</f>
        <v>0</v>
      </c>
      <c r="C8" s="26">
        <f>SUMIF('Tableaux budgétaires du projet'!$B$8:'Tableaux budgétaires du projet'!$B$42,$B8,'Tableaux budgétaires du projet'!$C$8:'Tableaux budgétaires du projet'!$C$42)</f>
        <v>0</v>
      </c>
      <c r="D8" s="27">
        <f>SUMIF('Tableaux budgétaires du projet'!$B$8:'Tableaux budgétaires du projet'!$B$14,$B8,'Tableaux budgétaires du projet'!C$8:'Tableaux budgétaires du projet'!C$14)</f>
        <v>0</v>
      </c>
      <c r="E8" s="28">
        <f t="shared" si="4"/>
        <v>0</v>
      </c>
      <c r="F8" s="27">
        <f t="shared" si="0"/>
        <v>0</v>
      </c>
      <c r="G8" s="28">
        <f>5%*SUMIF('Tableaux budgétaires du projet'!$B$17:'Tableaux budgétaires du projet'!$B$21,$B8,'Tableaux budgétaires du projet'!C$17:'Tableaux budgétaires du projet'!C$21)</f>
        <v>0</v>
      </c>
      <c r="H8" s="29">
        <f t="shared" si="1"/>
        <v>0</v>
      </c>
      <c r="I8" s="30" t="str">
        <f t="shared" si="5"/>
        <v/>
      </c>
      <c r="J8" s="30" t="str">
        <f t="shared" si="6"/>
        <v/>
      </c>
      <c r="K8" s="29">
        <f t="shared" si="7"/>
        <v>0</v>
      </c>
      <c r="L8" s="27">
        <f t="shared" si="2"/>
        <v>0</v>
      </c>
      <c r="M8" s="27">
        <f t="shared" si="3"/>
        <v>0</v>
      </c>
      <c r="N8" s="31"/>
      <c r="O8" s="26">
        <f t="shared" si="8"/>
        <v>0</v>
      </c>
    </row>
    <row r="9" spans="1:15" x14ac:dyDescent="0.2">
      <c r="A9" s="102"/>
      <c r="B9" s="24">
        <f>'Renseignements sur le projet'!B14</f>
        <v>0</v>
      </c>
      <c r="C9" s="26">
        <f>SUMIF('Tableaux budgétaires du projet'!$B$8:'Tableaux budgétaires du projet'!$B$42,$B9,'Tableaux budgétaires du projet'!$C$8:'Tableaux budgétaires du projet'!$C$42)</f>
        <v>0</v>
      </c>
      <c r="D9" s="27">
        <f>SUMIF('Tableaux budgétaires du projet'!$B$8:'Tableaux budgétaires du projet'!$B$14,$B9,'Tableaux budgétaires du projet'!C$8:'Tableaux budgétaires du projet'!C$14)</f>
        <v>0</v>
      </c>
      <c r="E9" s="28">
        <f t="shared" si="4"/>
        <v>0</v>
      </c>
      <c r="F9" s="27">
        <f t="shared" si="0"/>
        <v>0</v>
      </c>
      <c r="G9" s="28">
        <f>5%*SUMIF('Tableaux budgétaires du projet'!$B$17:'Tableaux budgétaires du projet'!$B$21,$B9,'Tableaux budgétaires du projet'!C$17:'Tableaux budgétaires du projet'!C$21)</f>
        <v>0</v>
      </c>
      <c r="H9" s="29">
        <f t="shared" si="1"/>
        <v>0</v>
      </c>
      <c r="I9" s="30" t="str">
        <f t="shared" si="5"/>
        <v/>
      </c>
      <c r="J9" s="30" t="str">
        <f t="shared" si="6"/>
        <v/>
      </c>
      <c r="K9" s="29">
        <f t="shared" si="7"/>
        <v>0</v>
      </c>
      <c r="L9" s="27">
        <f t="shared" si="2"/>
        <v>0</v>
      </c>
      <c r="M9" s="27">
        <f t="shared" si="3"/>
        <v>0</v>
      </c>
      <c r="N9" s="31"/>
      <c r="O9" s="26">
        <f t="shared" si="8"/>
        <v>0</v>
      </c>
    </row>
    <row r="10" spans="1:15" ht="15.75" x14ac:dyDescent="0.2">
      <c r="A10" s="103" t="s">
        <v>15</v>
      </c>
      <c r="B10" s="104"/>
      <c r="C10" s="32">
        <f t="shared" ref="C10:H10" si="9">SUM(C6:C9)</f>
        <v>0</v>
      </c>
      <c r="D10" s="32">
        <f t="shared" si="9"/>
        <v>0</v>
      </c>
      <c r="E10" s="32">
        <f t="shared" si="9"/>
        <v>0</v>
      </c>
      <c r="F10" s="32">
        <f t="shared" si="9"/>
        <v>0</v>
      </c>
      <c r="G10" s="32">
        <f t="shared" si="9"/>
        <v>0</v>
      </c>
      <c r="H10" s="32">
        <f t="shared" si="9"/>
        <v>0</v>
      </c>
      <c r="I10" s="33"/>
      <c r="J10" s="33"/>
      <c r="K10" s="32">
        <f>SUM(K6:K9)</f>
        <v>0</v>
      </c>
      <c r="L10" s="32">
        <f>SUM(L6:L9)</f>
        <v>0</v>
      </c>
      <c r="M10" s="32">
        <f>SUM(M6:M9)</f>
        <v>0</v>
      </c>
      <c r="N10" s="32">
        <f>SUM(N6:N9)</f>
        <v>0</v>
      </c>
      <c r="O10" s="32">
        <f>SUM(O6:O9)</f>
        <v>0</v>
      </c>
    </row>
    <row r="13" spans="1:15" ht="15" x14ac:dyDescent="0.25">
      <c r="A13" s="57" t="s">
        <v>18</v>
      </c>
      <c r="B13" s="57"/>
      <c r="C13" s="57"/>
      <c r="D13" s="55" t="b">
        <f>IF('Renseignements sur le projet'!G21&gt;=1/3,TRUE,FALSE)</f>
        <v>1</v>
      </c>
    </row>
  </sheetData>
  <sheetProtection algorithmName="SHA-512" hashValue="3z/jcVkdmupKw1WsHqNv7fKThXwioaX9+q8J4hwwkYxYwInZFcBvoOyRRpgF7cFh2rN9dxx7Nf/MSpN9p7anfQ==" saltValue="ydv+aIvb8ya5kefsvYmO0g==" spinCount="100000" sheet="1" objects="1" scenarios="1"/>
  <mergeCells count="3">
    <mergeCell ref="A6:A9"/>
    <mergeCell ref="A10:B10"/>
    <mergeCell ref="A13:C1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k n l 1 V I h d r 6 e j A A A A 9 g A A A B I A H A B D b 2 5 m a W c v U G F j a 2 F n Z S 5 4 b W w g o h g A K K A U A A A A A A A A A A A A A A A A A A A A A A A A A A A A h Y 9 B D o I w F E S v Q r q n L X V j y K f G s J X E x M S 4 b U q F R v g Y W i x 3 c + G R v I I Y R d 2 5 n D d v M X O / 3 m A 1 t k 1 0 M b 2 z H W Y k o Z x E B n V X W q w y M v h j v C Q r C V u l T 6 o y 0 S S j S 0 d X Z q T 2 / p w y F k K g Y U G 7 v m K C 8 4 Q d i s 1 O 1 6 Z V 5 C P b / 3 J s 0 X m F 2 h A J + 9 c Y K W j C B R V 8 2 g R s h l B Y / A p i 6 p 7 t D 4 R 8 a P z Q G 2 k w z t f A 5 g j s / U E + A F B L A w Q U A A I A C A C S e X V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n l 1 V C i K R 7 g O A A A A E Q A A A B M A H A B G b 3 J t d W x h c y 9 T Z W N 0 a W 9 u M S 5 t I K I Y A C i g F A A A A A A A A A A A A A A A A A A A A A A A A A A A A C t O T S 7 J z M 9 T C I b Q h t Y A U E s B A i 0 A F A A C A A g A k n l 1 V I h d r 6 e j A A A A 9 g A A A B I A A A A A A A A A A A A A A A A A A A A A A E N v b m Z p Z y 9 Q Y W N r Y W d l L n h t b F B L A Q I t A B Q A A g A I A J J 5 d V Q P y u m r p A A A A O k A A A A T A A A A A A A A A A A A A A A A A O 8 A A A B b Q 2 9 u d G V u d F 9 U e X B l c 1 0 u e G 1 s U E s B A i 0 A F A A C A A g A k n l 1 V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M 8 S k 2 J Y Z F t O m U b K 9 k 6 z g c A A A A A A A g A A A A A A E G Y A A A A B A A A g A A A A M b W b i y t N D o J R 5 A I h r A B G s I r u W Q V 9 j y p c n S 8 m d S x K p L g A A A A A D o A A A A A C A A A g A A A A 4 p v i 3 + E s U d T f w e m u M v 1 L Y W z r L x j T q M P b X O Z Z s Q l H n Q B Q A A A A 7 8 7 s g F y Y d j l 4 T / Z H + 3 w M K P t z t n G f B S y K m v 4 / 4 h O 1 J x q b J U u + o b 9 o l U 9 f l 6 U F z y M a W 8 m L g 3 V j R u o H E 5 E P l L s d Z I v P a G Q P t S G 9 d 6 z F c E z B n 4 h A A A A A H O 2 x A x a X S L u Z i 0 P z X k M Q k 3 7 D 9 f w c f c J m r B E D F Z l C G A g Q 7 K m r n U x / 3 e N h U 9 e U T R i / o q k z F I k H C v 8 K F M E 6 W Y f w P Q = = < / D a t a M a s h u p > 
</file>

<file path=customXml/itemProps1.xml><?xml version="1.0" encoding="utf-8"?>
<ds:datastoreItem xmlns:ds="http://schemas.openxmlformats.org/officeDocument/2006/customXml" ds:itemID="{5B39717C-98FE-4953-9626-FA761DFC693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11</vt:i4>
      </vt:variant>
    </vt:vector>
  </HeadingPairs>
  <TitlesOfParts>
    <vt:vector size="14" baseType="lpstr">
      <vt:lpstr>Renseignements sur le projet</vt:lpstr>
      <vt:lpstr>Tableaux budgétaires du projet</vt:lpstr>
      <vt:lpstr>Calculations</vt:lpstr>
      <vt:lpstr>curGrandTotal</vt:lpstr>
      <vt:lpstr>curIndirectCosts</vt:lpstr>
      <vt:lpstr>curINOVAITAdminFee</vt:lpstr>
      <vt:lpstr>curINOVAITTotal</vt:lpstr>
      <vt:lpstr>curOtherDirectCosts</vt:lpstr>
      <vt:lpstr>curTotalDirectLabour</vt:lpstr>
      <vt:lpstr>curTotalEquipment</vt:lpstr>
      <vt:lpstr>curTotalMaterials</vt:lpstr>
      <vt:lpstr>curTotalSubcontractorsConsultants</vt:lpstr>
      <vt:lpstr>perINOVAITContributionRatio</vt:lpstr>
      <vt:lpstr>txtINOVAITContributionOutsideOntarioGreater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INOVAIT Cahier Budgétaire</dc:title>
  <dc:creator>Leo Mui</dc:creator>
  <cp:lastModifiedBy>Leo Mui</cp:lastModifiedBy>
  <cp:lastPrinted>2022-03-28T21:04:16Z</cp:lastPrinted>
  <dcterms:created xsi:type="dcterms:W3CDTF">2022-03-21T15:39:03Z</dcterms:created>
  <dcterms:modified xsi:type="dcterms:W3CDTF">2025-01-13T12:24:41Z</dcterms:modified>
</cp:coreProperties>
</file>