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o Mui\Dropbox\INOVAIT Documents\R7 PF Call for Applications - Winter 2025\Call for Applications\"/>
    </mc:Choice>
  </mc:AlternateContent>
  <xr:revisionPtr revIDLastSave="0" documentId="13_ncr:1_{4D4D6E66-2B3C-44B2-8FC9-22D3EA483AC0}" xr6:coauthVersionLast="47" xr6:coauthVersionMax="47" xr10:uidLastSave="{00000000-0000-0000-0000-000000000000}"/>
  <bookViews>
    <workbookView xWindow="28680" yWindow="-120" windowWidth="29040" windowHeight="15840" xr2:uid="{984680DC-789F-4BCE-AB9C-A753DB6B6CFC}"/>
  </bookViews>
  <sheets>
    <sheet name="Project Information" sheetId="1" r:id="rId1"/>
    <sheet name="INOVAIT Project Budget" sheetId="2" r:id="rId2"/>
    <sheet name="Calculations" sheetId="5" r:id="rId3"/>
  </sheets>
  <definedNames>
    <definedName name="_xlnm._FilterDatabase" localSheetId="0" hidden="1">'Project Information'!$A$3:$B$6</definedName>
    <definedName name="curGrandTotal">'INOVAIT Project Budget'!$C$52</definedName>
    <definedName name="curIndirectCosts">'INOVAIT Project Budget'!$C$51</definedName>
    <definedName name="curINOVAITAdminFee">'INOVAIT Project Budget'!$C$70</definedName>
    <definedName name="curINOVAITTotal">'INOVAIT Project Budget'!$D$66</definedName>
    <definedName name="curLandBuildingImprovement">'INOVAIT Project Budget'!#REF!</definedName>
    <definedName name="curOtherDirectCosts">'INOVAIT Project Budget'!$C$43</definedName>
    <definedName name="curTotalDirectLabour">'INOVAIT Project Budget'!$C$15</definedName>
    <definedName name="curTotalEquipment">'INOVAIT Project Budget'!$C$36</definedName>
    <definedName name="curTotalMaterials">'INOVAIT Project Budget'!$C$29</definedName>
    <definedName name="curTotalSubcontractorsConsultants">'INOVAIT Project Budget'!$C$22</definedName>
    <definedName name="perINOVAITContributionRatio">'INOVAIT Project Budget'!$C$67</definedName>
    <definedName name="txtINOVAITContributionOutsideOntarioGreater">Calculations!$D$13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" i="5" l="1"/>
  <c r="B2" i="2"/>
  <c r="C88" i="2" l="1"/>
  <c r="B48" i="2"/>
  <c r="B49" i="2"/>
  <c r="B50" i="2"/>
  <c r="B47" i="2"/>
  <c r="B73" i="2"/>
  <c r="B74" i="2"/>
  <c r="B75" i="2"/>
  <c r="B72" i="2"/>
  <c r="B63" i="2"/>
  <c r="B64" i="2"/>
  <c r="B65" i="2"/>
  <c r="B62" i="2"/>
  <c r="B56" i="2"/>
  <c r="B57" i="2"/>
  <c r="B58" i="2"/>
  <c r="B55" i="2"/>
  <c r="F12" i="1"/>
  <c r="F13" i="1"/>
  <c r="F14" i="1"/>
  <c r="F11" i="1"/>
  <c r="C43" i="2" l="1"/>
  <c r="C36" i="2"/>
  <c r="C29" i="2"/>
  <c r="C22" i="2"/>
  <c r="C15" i="2"/>
  <c r="C44" i="2" s="1"/>
  <c r="C83" i="2"/>
  <c r="N10" i="5" l="1"/>
  <c r="B6" i="5" l="1"/>
  <c r="B7" i="5"/>
  <c r="B8" i="5"/>
  <c r="B9" i="5"/>
  <c r="G9" i="5" l="1"/>
  <c r="C9" i="5"/>
  <c r="G7" i="5"/>
  <c r="C7" i="5"/>
  <c r="G8" i="5"/>
  <c r="C8" i="5"/>
  <c r="G6" i="5"/>
  <c r="C6" i="5"/>
  <c r="D9" i="5"/>
  <c r="E9" i="5" s="1"/>
  <c r="D6" i="5"/>
  <c r="D8" i="5" l="1"/>
  <c r="E8" i="5" s="1"/>
  <c r="D7" i="5"/>
  <c r="E7" i="5" s="1"/>
  <c r="E6" i="5"/>
  <c r="G10" i="5"/>
  <c r="A43" i="2"/>
  <c r="A36" i="2"/>
  <c r="A29" i="2"/>
  <c r="A22" i="2"/>
  <c r="A15" i="2"/>
  <c r="D10" i="5" l="1"/>
  <c r="E10" i="5"/>
  <c r="L6" i="5" l="1"/>
  <c r="O6" i="5" s="1"/>
  <c r="L7" i="5"/>
  <c r="L8" i="5"/>
  <c r="L9" i="5"/>
  <c r="F8" i="5" l="1"/>
  <c r="H8" i="5" s="1"/>
  <c r="O8" i="5"/>
  <c r="F9" i="5"/>
  <c r="H9" i="5" s="1"/>
  <c r="O9" i="5"/>
  <c r="F7" i="5"/>
  <c r="H7" i="5" s="1"/>
  <c r="O7" i="5"/>
  <c r="C10" i="5"/>
  <c r="F6" i="5"/>
  <c r="L10" i="5"/>
  <c r="C50" i="2" l="1"/>
  <c r="C58" i="2"/>
  <c r="C48" i="2"/>
  <c r="C56" i="2"/>
  <c r="C49" i="2"/>
  <c r="C57" i="2"/>
  <c r="I8" i="5"/>
  <c r="E13" i="1" s="1"/>
  <c r="J8" i="5"/>
  <c r="I7" i="5"/>
  <c r="E12" i="1" s="1"/>
  <c r="J7" i="5"/>
  <c r="I9" i="5"/>
  <c r="E14" i="1" s="1"/>
  <c r="J9" i="5"/>
  <c r="O10" i="5"/>
  <c r="M8" i="5"/>
  <c r="M7" i="5"/>
  <c r="M9" i="5"/>
  <c r="K9" i="5"/>
  <c r="F10" i="5"/>
  <c r="K7" i="5"/>
  <c r="K8" i="5"/>
  <c r="H6" i="5"/>
  <c r="D64" i="2" l="1"/>
  <c r="G13" i="1" s="1"/>
  <c r="H13" i="1"/>
  <c r="D63" i="2"/>
  <c r="H12" i="1"/>
  <c r="D65" i="2"/>
  <c r="G14" i="1" s="1"/>
  <c r="H14" i="1"/>
  <c r="C47" i="2"/>
  <c r="C51" i="2" s="1"/>
  <c r="C55" i="2"/>
  <c r="I6" i="5"/>
  <c r="E11" i="1" s="1"/>
  <c r="J6" i="5"/>
  <c r="H10" i="5"/>
  <c r="M6" i="5"/>
  <c r="M10" i="5" s="1"/>
  <c r="K6" i="5"/>
  <c r="K10" i="5" s="1"/>
  <c r="G12" i="1" l="1"/>
  <c r="D62" i="2"/>
  <c r="C89" i="2" s="1"/>
  <c r="H11" i="1"/>
  <c r="C76" i="2"/>
  <c r="C52" i="2"/>
  <c r="G11" i="1" l="1"/>
  <c r="D66" i="2"/>
  <c r="C85" i="2" s="1"/>
  <c r="G19" i="1"/>
  <c r="C59" i="2"/>
  <c r="C84" i="2" s="1"/>
  <c r="G21" i="1" l="1"/>
  <c r="C87" i="2" s="1"/>
  <c r="C67" i="2"/>
  <c r="C86" i="2" s="1"/>
  <c r="C70" i="2"/>
  <c r="C77" i="2" s="1"/>
  <c r="C90" i="2" s="1"/>
  <c r="G22" i="1"/>
  <c r="G18" i="1"/>
  <c r="G20" i="1" s="1"/>
  <c r="D13" i="5" l="1"/>
  <c r="C78" i="2"/>
</calcChain>
</file>

<file path=xl/sharedStrings.xml><?xml version="1.0" encoding="utf-8"?>
<sst xmlns="http://schemas.openxmlformats.org/spreadsheetml/2006/main" count="85" uniqueCount="79">
  <si>
    <t>UR #</t>
  </si>
  <si>
    <t>Province / Territory</t>
  </si>
  <si>
    <t>Project #</t>
  </si>
  <si>
    <t>Direct Labour (Salaries &amp; Wages)</t>
  </si>
  <si>
    <t>Direct Materials</t>
  </si>
  <si>
    <t>Subcontractors and Consultants</t>
  </si>
  <si>
    <t>Equipment</t>
  </si>
  <si>
    <t>Other Direct Costs</t>
  </si>
  <si>
    <t>Details of Expenditures</t>
  </si>
  <si>
    <t>UR Making Expenditure</t>
  </si>
  <si>
    <t>Total Eligible Supported Costs</t>
  </si>
  <si>
    <t>Contribution Ratio</t>
  </si>
  <si>
    <t>IDC as a % of DL</t>
  </si>
  <si>
    <t>Start Date</t>
  </si>
  <si>
    <t>End Date</t>
  </si>
  <si>
    <t>Indirect Costs (Overhead) are automatically calculated.</t>
  </si>
  <si>
    <t>INOVAIT Contribution</t>
  </si>
  <si>
    <t>TOTAL ELIGIBLE SUPPORTED COSTS</t>
  </si>
  <si>
    <t>5% Subcontractor</t>
  </si>
  <si>
    <t>Total Eligible Costs</t>
  </si>
  <si>
    <t>55% Eligible Direct Labour</t>
  </si>
  <si>
    <t>15% Total Eligible Costs</t>
  </si>
  <si>
    <t>Eligible Non-Supported Costs</t>
  </si>
  <si>
    <t>Ineligible Costs</t>
  </si>
  <si>
    <t>Total Project Costs</t>
  </si>
  <si>
    <t>IDC as a Percentage of DL</t>
  </si>
  <si>
    <t>IDC as a Percentage of DC</t>
  </si>
  <si>
    <t>Total Eligible Supported Direct Costs (DC)</t>
  </si>
  <si>
    <t>Total Eligible Direct Labour (DL)</t>
  </si>
  <si>
    <t>Total Eligible Supported Indirect Costs (IDC)</t>
  </si>
  <si>
    <t>Eligible Supported Indirect Costs (Overhead)</t>
  </si>
  <si>
    <t>TOTAL ELIGIBLE SUPPORTED INDIRECT COSTS</t>
  </si>
  <si>
    <t>TOTAL ELIGIBLE SUPPORTED DIRECT COSTS</t>
  </si>
  <si>
    <t>Eligible Supported Costs</t>
  </si>
  <si>
    <t xml:space="preserve">Total </t>
  </si>
  <si>
    <t>TOTAL INOVAIT ADMINISTRATION FEE DUE</t>
  </si>
  <si>
    <t>TOTAL INOVAIT CONTRIBUTION</t>
  </si>
  <si>
    <t>BALANCE</t>
  </si>
  <si>
    <t>DISTRIBUTION OF ADMINISTRATION FEE</t>
  </si>
  <si>
    <t xml:space="preserve"> Eligible Supported Costs</t>
  </si>
  <si>
    <t>Table B1. Breakdown of Eligible Supported Costs</t>
  </si>
  <si>
    <t>Table B2. Eligible Supported Costs Per Ultimate Recipient</t>
  </si>
  <si>
    <t>Table B3. INOVAIT Contribution Per Ultimate Recipient</t>
  </si>
  <si>
    <t>Table B4. INOVAIT Administration Fee</t>
  </si>
  <si>
    <t>INOVAIT Contributions</t>
  </si>
  <si>
    <t>Table A1. Project Dates</t>
  </si>
  <si>
    <t>Table A2. Table of Ultimate Recipients</t>
  </si>
  <si>
    <t>Table A3. INOVAIT Contributions</t>
  </si>
  <si>
    <t>Total Project INOVAIT Contributions</t>
  </si>
  <si>
    <t>Total Project Eligible Supported Costs</t>
  </si>
  <si>
    <t>Percentage of INOVAIT Contributions directed to SME Industry Collaborators</t>
  </si>
  <si>
    <t>Percentage of INOVAIT Contributions directed to Ultimate Recipients from outside Ontario</t>
  </si>
  <si>
    <t>BALANCE CHECK</t>
  </si>
  <si>
    <t xml:space="preserve"> </t>
  </si>
  <si>
    <t>Aspect</t>
  </si>
  <si>
    <t>Check</t>
  </si>
  <si>
    <t>Table B5. Checks for Common Errors</t>
  </si>
  <si>
    <t>Project has at least two Ultimate Recipients</t>
  </si>
  <si>
    <t>Entirety of INOVAIT Administration Fee has been assigned to Ultimate Recipients</t>
  </si>
  <si>
    <t>Ultimate Recipient Making Expenditure</t>
  </si>
  <si>
    <t>Ultimate Recipient Receiving Contribution</t>
  </si>
  <si>
    <t>Ultimate Recipient Paying  Administration Fee</t>
  </si>
  <si>
    <r>
      <t xml:space="preserve">1
</t>
    </r>
    <r>
      <rPr>
        <sz val="10"/>
        <color theme="1"/>
        <rFont val="Arial"/>
        <family val="2"/>
      </rPr>
      <t>Project Lead</t>
    </r>
  </si>
  <si>
    <t>Organization Type</t>
  </si>
  <si>
    <t>Ultimate Recipient Organization Name</t>
  </si>
  <si>
    <t>INOVAIT Pilot Fund Project Information</t>
  </si>
  <si>
    <t>INOVAIT Pilot Fund Project Budget Tables</t>
  </si>
  <si>
    <t>Administration Fee Distribution</t>
  </si>
  <si>
    <t>All expenditures are assigned to an Ultimate Recipient</t>
  </si>
  <si>
    <t>OVERALL PROJECT CONTRIBUTION RATIO</t>
  </si>
  <si>
    <t>Overall project Contribution Ratio is equal to or less than 1/3 (33.33%)</t>
  </si>
  <si>
    <t>Each Ultimate Recipient has a Contribution Ratio of at least 10%</t>
  </si>
  <si>
    <t>Overall Project Contribution Ratio</t>
  </si>
  <si>
    <t>Each Ultimate Recipient is receiving a part of the INOVAIT Contribution</t>
  </si>
  <si>
    <t>Greater than 1/3 INOVAIT Contribution to URs outside Ontario?</t>
  </si>
  <si>
    <t>Budget Justification</t>
  </si>
  <si>
    <t>INOVAIT Project Budget Calculations (No User Modifiable Cells)</t>
  </si>
  <si>
    <t>At least 1/3 of INOVAIT Contributions directed to Ultimate Recipients from outside Ontario</t>
  </si>
  <si>
    <t>Total INOVAIT Contribution for project is between $100,000 and $150,000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</si>
</sst>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;\-0;;@"/>
  </numFmts>
  <fonts count="11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2"/>
      <color theme="1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b/>
      <sz val="12"/>
      <color theme="1"/>
      <name val="Arial"/>
      <family val="2"/>
    </font>
    <font>
      <u/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theme="0"/>
      <name val="Arial"/>
      <family val="2"/>
    </font>
    <font>
      <b/>
      <u/>
      <sz val="14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CC768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8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7D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0" xfId="0" applyFont="1"/>
    <xf numFmtId="0" fontId="2" fillId="0" borderId="1" xfId="2" applyFont="1" applyBorder="1" applyAlignment="1">
      <alignment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0" borderId="1" xfId="3" applyNumberFormat="1" applyFont="1" applyBorder="1" applyAlignment="1" applyProtection="1">
      <alignment horizontal="center" vertical="center"/>
    </xf>
    <xf numFmtId="4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4" fontId="0" fillId="0" borderId="1" xfId="1" applyFont="1" applyBorder="1" applyProtection="1"/>
    <xf numFmtId="9" fontId="0" fillId="0" borderId="1" xfId="3" applyFont="1" applyBorder="1" applyProtection="1"/>
    <xf numFmtId="0" fontId="2" fillId="0" borderId="2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2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17" fontId="2" fillId="6" borderId="1" xfId="0" applyNumberFormat="1" applyFont="1" applyFill="1" applyBorder="1" applyAlignment="1">
      <alignment horizontal="center" vertical="center" wrapText="1"/>
    </xf>
    <xf numFmtId="17" fontId="2" fillId="8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left" vertical="center"/>
    </xf>
    <xf numFmtId="44" fontId="5" fillId="12" borderId="1" xfId="1" applyFont="1" applyFill="1" applyBorder="1" applyAlignment="1" applyProtection="1">
      <alignment vertical="center"/>
    </xf>
    <xf numFmtId="44" fontId="0" fillId="6" borderId="1" xfId="0" applyNumberFormat="1" applyFill="1" applyBorder="1"/>
    <xf numFmtId="44" fontId="0" fillId="8" borderId="1" xfId="0" applyNumberFormat="1" applyFill="1" applyBorder="1"/>
    <xf numFmtId="44" fontId="0" fillId="8" borderId="1" xfId="1" applyFont="1" applyFill="1" applyBorder="1" applyProtection="1"/>
    <xf numFmtId="44" fontId="0" fillId="6" borderId="1" xfId="1" applyFont="1" applyFill="1" applyBorder="1" applyProtection="1"/>
    <xf numFmtId="10" fontId="0" fillId="6" borderId="1" xfId="3" applyNumberFormat="1" applyFont="1" applyFill="1" applyBorder="1" applyProtection="1"/>
    <xf numFmtId="0" fontId="0" fillId="8" borderId="1" xfId="0" applyFill="1" applyBorder="1"/>
    <xf numFmtId="44" fontId="6" fillId="12" borderId="1" xfId="0" applyNumberFormat="1" applyFont="1" applyFill="1" applyBorder="1" applyAlignment="1">
      <alignment vertical="center"/>
    </xf>
    <xf numFmtId="44" fontId="6" fillId="7" borderId="1" xfId="0" applyNumberFormat="1" applyFont="1" applyFill="1" applyBorder="1" applyAlignment="1">
      <alignment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1" fillId="2" borderId="1" xfId="2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0" fillId="0" borderId="0" xfId="0" applyFont="1"/>
    <xf numFmtId="10" fontId="0" fillId="0" borderId="1" xfId="3" applyNumberFormat="1" applyFont="1" applyBorder="1" applyProtection="1"/>
    <xf numFmtId="0" fontId="2" fillId="5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44" fontId="2" fillId="12" borderId="1" xfId="0" applyNumberFormat="1" applyFont="1" applyFill="1" applyBorder="1" applyAlignment="1">
      <alignment vertical="center"/>
    </xf>
    <xf numFmtId="44" fontId="6" fillId="11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 wrapText="1"/>
    </xf>
    <xf numFmtId="0" fontId="2" fillId="11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horizontal="center" vertical="center" wrapText="1"/>
    </xf>
    <xf numFmtId="44" fontId="6" fillId="9" borderId="1" xfId="0" applyNumberFormat="1" applyFont="1" applyFill="1" applyBorder="1" applyAlignment="1">
      <alignment vertical="center"/>
    </xf>
    <xf numFmtId="10" fontId="6" fillId="9" borderId="1" xfId="3" applyNumberFormat="1" applyFont="1" applyFill="1" applyBorder="1" applyAlignment="1" applyProtection="1">
      <alignment vertical="center"/>
    </xf>
    <xf numFmtId="44" fontId="6" fillId="10" borderId="1" xfId="0" applyNumberFormat="1" applyFont="1" applyFill="1" applyBorder="1" applyAlignment="1">
      <alignment vertical="center"/>
    </xf>
    <xf numFmtId="4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5" fillId="2" borderId="1" xfId="1" applyFont="1" applyFill="1" applyBorder="1" applyAlignment="1" applyProtection="1">
      <alignment vertical="center"/>
      <protection locked="0"/>
    </xf>
    <xf numFmtId="10" fontId="5" fillId="2" borderId="1" xfId="3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/>
    </xf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2" fillId="15" borderId="4" xfId="0" applyFont="1" applyFill="1" applyBorder="1"/>
    <xf numFmtId="0" fontId="2" fillId="15" borderId="6" xfId="0" applyFont="1" applyFill="1" applyBorder="1"/>
    <xf numFmtId="0" fontId="2" fillId="15" borderId="5" xfId="0" applyFont="1" applyFill="1" applyBorder="1"/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6" xfId="0" applyFont="1" applyFill="1" applyBorder="1" applyAlignment="1">
      <alignment vertical="center"/>
    </xf>
    <xf numFmtId="49" fontId="5" fillId="2" borderId="4" xfId="1" applyNumberFormat="1" applyFont="1" applyFill="1" applyBorder="1" applyAlignment="1" applyProtection="1">
      <alignment horizontal="left" vertical="center" wrapText="1"/>
      <protection locked="0"/>
    </xf>
    <xf numFmtId="49" fontId="5" fillId="2" borderId="6" xfId="1" applyNumberFormat="1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right" vertical="center"/>
    </xf>
    <xf numFmtId="0" fontId="0" fillId="3" borderId="6" xfId="0" applyFill="1" applyBorder="1" applyAlignment="1">
      <alignment horizontal="right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2" fillId="11" borderId="4" xfId="0" applyFont="1" applyFill="1" applyBorder="1" applyAlignment="1">
      <alignment vertical="center"/>
    </xf>
    <xf numFmtId="0" fontId="7" fillId="11" borderId="6" xfId="0" applyFont="1" applyFill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6" fillId="9" borderId="1" xfId="0" applyFont="1" applyFill="1" applyBorder="1" applyAlignment="1">
      <alignment horizontal="right" vertical="center"/>
    </xf>
    <xf numFmtId="0" fontId="2" fillId="11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left" vertical="center"/>
    </xf>
    <xf numFmtId="0" fontId="0" fillId="13" borderId="1" xfId="0" applyFill="1" applyBorder="1"/>
    <xf numFmtId="0" fontId="0" fillId="13" borderId="4" xfId="0" applyFill="1" applyBorder="1"/>
    <xf numFmtId="0" fontId="0" fillId="13" borderId="6" xfId="0" applyFill="1" applyBorder="1"/>
    <xf numFmtId="0" fontId="4" fillId="0" borderId="1" xfId="0" applyFont="1" applyBorder="1"/>
    <xf numFmtId="0" fontId="0" fillId="13" borderId="4" xfId="0" applyFill="1" applyBorder="1" applyAlignment="1">
      <alignment horizontal="left"/>
    </xf>
    <xf numFmtId="0" fontId="0" fillId="13" borderId="6" xfId="0" applyFill="1" applyBorder="1" applyAlignment="1">
      <alignment horizontal="left"/>
    </xf>
    <xf numFmtId="0" fontId="9" fillId="14" borderId="1" xfId="0" applyFont="1" applyFill="1" applyBorder="1"/>
    <xf numFmtId="0" fontId="6" fillId="10" borderId="1" xfId="0" applyFont="1" applyFill="1" applyBorder="1" applyAlignment="1">
      <alignment horizontal="right" vertical="center"/>
    </xf>
    <xf numFmtId="0" fontId="2" fillId="10" borderId="4" xfId="0" applyFont="1" applyFill="1" applyBorder="1" applyAlignment="1">
      <alignment vertical="center"/>
    </xf>
    <xf numFmtId="0" fontId="2" fillId="10" borderId="5" xfId="0" applyFont="1" applyFill="1" applyBorder="1" applyAlignment="1">
      <alignment vertical="center"/>
    </xf>
    <xf numFmtId="0" fontId="2" fillId="10" borderId="6" xfId="0" applyFont="1" applyFill="1" applyBorder="1" applyAlignment="1">
      <alignment vertical="center"/>
    </xf>
    <xf numFmtId="0" fontId="2" fillId="10" borderId="1" xfId="0" applyFont="1" applyFill="1" applyBorder="1" applyAlignment="1">
      <alignment horizontal="right" vertical="center"/>
    </xf>
    <xf numFmtId="0" fontId="2" fillId="10" borderId="7" xfId="0" applyFont="1" applyFill="1" applyBorder="1" applyAlignment="1">
      <alignment horizontal="center" vertical="center" wrapText="1"/>
    </xf>
    <xf numFmtId="0" fontId="2" fillId="10" borderId="14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6" fillId="3" borderId="4" xfId="0" applyFont="1" applyFill="1" applyBorder="1" applyAlignment="1">
      <alignment horizontal="right" vertical="center"/>
    </xf>
    <xf numFmtId="0" fontId="6" fillId="3" borderId="6" xfId="0" applyFont="1" applyFill="1" applyBorder="1" applyAlignment="1">
      <alignment horizontal="right" vertical="center"/>
    </xf>
  </cellXfs>
  <cellStyles count="4">
    <cellStyle name="Currency" xfId="1" builtinId="4"/>
    <cellStyle name="Normal" xfId="0" builtinId="0"/>
    <cellStyle name="Normal 3" xfId="2" xr:uid="{AF66A48A-CFB3-4074-A6A2-1F5848AD1497}"/>
    <cellStyle name="Percent" xfId="3" builtinId="5"/>
  </cellStyles>
  <dxfs count="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D9D9D9"/>
        </patternFill>
      </fill>
    </dxf>
  </dxfs>
  <tableStyles count="0" defaultTableStyle="TableStyleMedium2" defaultPivotStyle="PivotStyleLight16"/>
  <colors>
    <mruColors>
      <color rgb="FFFF99CC"/>
      <color rgb="FFFCC768"/>
      <color rgb="FFD9D9D9"/>
      <color rgb="FF97DCFF"/>
      <color rgb="FFFFFF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228600</xdr:colOff>
      <xdr:row>0</xdr:row>
      <xdr:rowOff>104775</xdr:rowOff>
    </xdr:from>
    <xdr:to>
      <xdr:col>7</xdr:col>
      <xdr:colOff>800100</xdr:colOff>
      <xdr:row>5</xdr:row>
      <xdr:rowOff>76200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C21F14-19FF-4C5F-802C-05FC854310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925" b="23530"/>
        <a:stretch/>
      </xdr:blipFill>
      <xdr:spPr>
        <a:xfrm>
          <a:off x="6781800" y="104775"/>
          <a:ext cx="1781175" cy="971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45B97-CC50-4401-A906-112CC362866F}">
  <dimension ref="A1:H22"/>
  <sheetViews>
    <sheetView tabSelected="1" workbookViewId="0">
      <selection activeCell="B4" sqref="B4"/>
    </sheetView>
  </sheetViews>
  <sheetFormatPr defaultColWidth="9" defaultRowHeight="14.25" x14ac:dyDescent="0.2"/>
  <cols>
    <col min="1" max="1" width="12.5" customWidth="1"/>
    <col min="2" max="2" width="28.625" customWidth="1"/>
    <col min="3" max="3" width="13.125" customWidth="1"/>
    <col min="4" max="4" width="10.625" customWidth="1"/>
    <col min="5" max="5" width="12" customWidth="1"/>
    <col min="6" max="6" width="12.625" customWidth="1"/>
    <col min="7" max="8" width="15.875" customWidth="1"/>
  </cols>
  <sheetData>
    <row r="1" spans="1:8" ht="18" x14ac:dyDescent="0.25">
      <c r="A1" s="38" t="s">
        <v>65</v>
      </c>
    </row>
    <row r="2" spans="1:8" ht="15.75" x14ac:dyDescent="0.25">
      <c r="A2" s="1"/>
    </row>
    <row r="3" spans="1:8" ht="15" x14ac:dyDescent="0.25">
      <c r="A3" s="59" t="s">
        <v>45</v>
      </c>
      <c r="B3" s="60"/>
    </row>
    <row r="4" spans="1:8" ht="15" x14ac:dyDescent="0.2">
      <c r="A4" s="2" t="s">
        <v>2</v>
      </c>
      <c r="B4" s="36"/>
    </row>
    <row r="5" spans="1:8" ht="15" x14ac:dyDescent="0.25">
      <c r="A5" s="3" t="s">
        <v>13</v>
      </c>
      <c r="B5" s="37"/>
    </row>
    <row r="6" spans="1:8" ht="15" x14ac:dyDescent="0.25">
      <c r="A6" s="3" t="s">
        <v>14</v>
      </c>
      <c r="B6" s="37"/>
    </row>
    <row r="9" spans="1:8" ht="15" x14ac:dyDescent="0.25">
      <c r="A9" s="59" t="s">
        <v>46</v>
      </c>
      <c r="B9" s="61"/>
      <c r="C9" s="61"/>
      <c r="D9" s="61"/>
      <c r="E9" s="61"/>
      <c r="F9" s="61"/>
      <c r="G9" s="61"/>
      <c r="H9" s="60"/>
    </row>
    <row r="10" spans="1:8" ht="45" x14ac:dyDescent="0.2">
      <c r="A10" s="4" t="s">
        <v>0</v>
      </c>
      <c r="B10" s="4" t="s">
        <v>64</v>
      </c>
      <c r="C10" s="4" t="s">
        <v>63</v>
      </c>
      <c r="D10" s="4" t="s">
        <v>1</v>
      </c>
      <c r="E10" s="4" t="s">
        <v>12</v>
      </c>
      <c r="F10" s="4" t="s">
        <v>11</v>
      </c>
      <c r="G10" s="4" t="s">
        <v>44</v>
      </c>
      <c r="H10" s="4" t="s">
        <v>10</v>
      </c>
    </row>
    <row r="11" spans="1:8" ht="26.45" customHeight="1" x14ac:dyDescent="0.2">
      <c r="A11" s="5" t="s">
        <v>62</v>
      </c>
      <c r="B11" s="34"/>
      <c r="C11" s="34"/>
      <c r="D11" s="34"/>
      <c r="E11" s="6" t="str">
        <f>Calculations!I6</f>
        <v/>
      </c>
      <c r="F11" s="7">
        <f>'INOVAIT Project Budget'!C62</f>
        <v>0</v>
      </c>
      <c r="G11" s="8">
        <f>'INOVAIT Project Budget'!D62</f>
        <v>0</v>
      </c>
      <c r="H11" s="8">
        <f>'INOVAIT Project Budget'!C55</f>
        <v>0</v>
      </c>
    </row>
    <row r="12" spans="1:8" ht="26.45" customHeight="1" x14ac:dyDescent="0.2">
      <c r="A12" s="9">
        <v>2</v>
      </c>
      <c r="B12" s="34"/>
      <c r="C12" s="34"/>
      <c r="D12" s="34"/>
      <c r="E12" s="6" t="str">
        <f>Calculations!I7</f>
        <v/>
      </c>
      <c r="F12" s="7">
        <f>'INOVAIT Project Budget'!C63</f>
        <v>0</v>
      </c>
      <c r="G12" s="8">
        <f>'INOVAIT Project Budget'!D63</f>
        <v>0</v>
      </c>
      <c r="H12" s="8">
        <f>'INOVAIT Project Budget'!C56</f>
        <v>0</v>
      </c>
    </row>
    <row r="13" spans="1:8" ht="26.45" customHeight="1" x14ac:dyDescent="0.2">
      <c r="A13" s="9">
        <v>3</v>
      </c>
      <c r="B13" s="34"/>
      <c r="C13" s="34"/>
      <c r="D13" s="34"/>
      <c r="E13" s="6" t="str">
        <f>Calculations!I8</f>
        <v/>
      </c>
      <c r="F13" s="7">
        <f>'INOVAIT Project Budget'!C64</f>
        <v>0</v>
      </c>
      <c r="G13" s="8">
        <f>'INOVAIT Project Budget'!D64</f>
        <v>0</v>
      </c>
      <c r="H13" s="8">
        <f>'INOVAIT Project Budget'!C57</f>
        <v>0</v>
      </c>
    </row>
    <row r="14" spans="1:8" ht="26.45" customHeight="1" x14ac:dyDescent="0.2">
      <c r="A14" s="9">
        <v>4</v>
      </c>
      <c r="B14" s="34"/>
      <c r="C14" s="34"/>
      <c r="D14" s="34"/>
      <c r="E14" s="6" t="str">
        <f>Calculations!I9</f>
        <v/>
      </c>
      <c r="F14" s="7">
        <f>'INOVAIT Project Budget'!C65</f>
        <v>0</v>
      </c>
      <c r="G14" s="8">
        <f>'INOVAIT Project Budget'!D65</f>
        <v>0</v>
      </c>
      <c r="H14" s="8">
        <f>'INOVAIT Project Budget'!C58</f>
        <v>0</v>
      </c>
    </row>
    <row r="15" spans="1:8" x14ac:dyDescent="0.2">
      <c r="A15" s="10"/>
    </row>
    <row r="16" spans="1:8" x14ac:dyDescent="0.2">
      <c r="A16" s="10"/>
    </row>
    <row r="17" spans="1:7" ht="15" x14ac:dyDescent="0.25">
      <c r="A17" s="59" t="s">
        <v>47</v>
      </c>
      <c r="B17" s="61"/>
      <c r="C17" s="61"/>
      <c r="D17" s="61"/>
      <c r="E17" s="61"/>
      <c r="F17" s="61"/>
      <c r="G17" s="60"/>
    </row>
    <row r="18" spans="1:7" ht="15" x14ac:dyDescent="0.2">
      <c r="A18" s="57" t="s">
        <v>48</v>
      </c>
      <c r="B18" s="57"/>
      <c r="C18" s="57"/>
      <c r="D18" s="57"/>
      <c r="E18" s="57"/>
      <c r="F18" s="57"/>
      <c r="G18" s="11">
        <f>SUM(G11:G14)</f>
        <v>0</v>
      </c>
    </row>
    <row r="19" spans="1:7" ht="15" x14ac:dyDescent="0.2">
      <c r="A19" s="57" t="s">
        <v>49</v>
      </c>
      <c r="B19" s="57"/>
      <c r="C19" s="57"/>
      <c r="D19" s="57"/>
      <c r="E19" s="57"/>
      <c r="F19" s="57"/>
      <c r="G19" s="11">
        <f>SUM(H11:H14)</f>
        <v>0</v>
      </c>
    </row>
    <row r="20" spans="1:7" ht="15" x14ac:dyDescent="0.2">
      <c r="A20" s="57" t="s">
        <v>72</v>
      </c>
      <c r="B20" s="57"/>
      <c r="C20" s="57"/>
      <c r="D20" s="57"/>
      <c r="E20" s="57"/>
      <c r="F20" s="57"/>
      <c r="G20" s="39" t="str">
        <f>IFERROR(G18/G19,"")</f>
        <v/>
      </c>
    </row>
    <row r="21" spans="1:7" ht="15" x14ac:dyDescent="0.2">
      <c r="A21" s="57" t="s">
        <v>51</v>
      </c>
      <c r="B21" s="57"/>
      <c r="C21" s="57"/>
      <c r="D21" s="57"/>
      <c r="E21" s="57"/>
      <c r="F21" s="57"/>
      <c r="G21" s="12" t="str">
        <f>IFERROR(SUMIF(D11:D14,"&lt;&gt;ON",G11:G14)/SUM(G11:G14),"")</f>
        <v/>
      </c>
    </row>
    <row r="22" spans="1:7" ht="15" x14ac:dyDescent="0.25">
      <c r="A22" s="58" t="s">
        <v>50</v>
      </c>
      <c r="B22" s="58"/>
      <c r="C22" s="58"/>
      <c r="D22" s="58"/>
      <c r="E22" s="58"/>
      <c r="F22" s="58"/>
      <c r="G22" s="12" t="str">
        <f>IFERROR(SUMIF(C11:C14,"SME Industry",G11:G14)/SUM(G11:G14),"")</f>
        <v/>
      </c>
    </row>
  </sheetData>
  <sheetProtection algorithmName="SHA-512" hashValue="C3uaXujd7m+JFAoLGDjPFr2/X6jD4V/Y6fN/Ie1ShZO7efDc7cWW1W7H4ACi8+wGHlYqYD05yn0dmQ28Ab5Rkg==" saltValue="Ebl8z4gabSueneHxiG2qYQ==" spinCount="100000" sheet="1" objects="1" scenarios="1"/>
  <mergeCells count="8">
    <mergeCell ref="A18:F18"/>
    <mergeCell ref="A21:F21"/>
    <mergeCell ref="A19:F19"/>
    <mergeCell ref="A22:F22"/>
    <mergeCell ref="A3:B3"/>
    <mergeCell ref="A9:H9"/>
    <mergeCell ref="A17:G17"/>
    <mergeCell ref="A20:F20"/>
  </mergeCells>
  <dataValidations count="7">
    <dataValidation type="list" allowBlank="1" showInputMessage="1" showErrorMessage="1" prompt="Choose from dropdown list." sqref="C11:C14" xr:uid="{942CD70A-6442-41CC-91D5-9C24CD51D179}">
      <formula1>"SME Industry,Academic,MNE Industry,NFP Industry,Other"</formula1>
    </dataValidation>
    <dataValidation type="list" allowBlank="1" showInputMessage="1" showErrorMessage="1" prompt="Choose from dropdown list." sqref="D11:D14" xr:uid="{CE89024D-6B67-4625-8890-6E32D989E505}">
      <formula1>"AB, BC, MB, NB, NL, NT, NS, NU, ON, PE, QC, SK, YT"</formula1>
    </dataValidation>
    <dataValidation type="list" allowBlank="1" showInputMessage="1" showErrorMessage="1" errorTitle="Start Date Error" error="Select a valid project start date from the dropdown menu." prompt="Choose from dropdown list." sqref="B5" xr:uid="{7B371F5A-B45B-4934-9A9C-D01CDF0250E4}">
      <formula1>"2025-07-01,2025-10-01,2026-01-01,2026-04-01"</formula1>
    </dataValidation>
    <dataValidation type="list" allowBlank="1" showInputMessage="1" showErrorMessage="1" errorTitle="End Date Error" error="Select a valid project end date from the dropdown menu." prompt="Choose from dropdown list." sqref="B6" xr:uid="{BA201548-AC86-43DF-A79E-E791DBF66C33}">
      <formula1>"2026-03-31,2026-06-30,2026-09-30,2026-12-31"</formula1>
    </dataValidation>
    <dataValidation allowBlank="1" showInputMessage="1" showErrorMessage="1" prompt="Enter your INOVAIT Project Number here (an eight-digit number formatted as 2025-7XXX, from SmartSimple)._x000a_" sqref="B4" xr:uid="{3665C0B2-9823-427F-B0B6-0BEE928967B0}"/>
    <dataValidation allowBlank="1" showInputMessage="1" showErrorMessage="1" prompt="Enter the full legal name of each collaboration organization" sqref="B11:B14" xr:uid="{B7116A39-72AD-409F-BE77-EF9294DF7457}"/>
    <dataValidation allowBlank="1" showInputMessage="1" showErrorMessage="1" prompt="Indirect Costs as a percentage of Direct Labour " sqref="E10" xr:uid="{CAF8AD24-78CB-D04F-9192-799CAF2A939B}"/>
  </dataValidations>
  <pageMargins left="0.7" right="0.7" top="0.75" bottom="0.75" header="0.3" footer="0.3"/>
  <pageSetup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CC27B-4AA4-4016-B2FD-75F0CEA01DEB}">
  <sheetPr>
    <pageSetUpPr fitToPage="1"/>
  </sheetPr>
  <dimension ref="A1:E90"/>
  <sheetViews>
    <sheetView zoomScaleNormal="100" workbookViewId="0">
      <selection activeCell="A8" sqref="A8"/>
    </sheetView>
  </sheetViews>
  <sheetFormatPr defaultColWidth="9" defaultRowHeight="14.25" x14ac:dyDescent="0.2"/>
  <cols>
    <col min="1" max="1" width="46.5" customWidth="1"/>
    <col min="2" max="2" width="29.125" customWidth="1"/>
    <col min="3" max="4" width="18.5" customWidth="1"/>
    <col min="5" max="5" width="59.375" customWidth="1"/>
  </cols>
  <sheetData>
    <row r="1" spans="1:5" ht="18.75" thickBot="1" x14ac:dyDescent="0.3">
      <c r="A1" s="38" t="s">
        <v>66</v>
      </c>
    </row>
    <row r="2" spans="1:5" ht="15.75" thickBot="1" x14ac:dyDescent="0.25">
      <c r="A2" s="13" t="s">
        <v>2</v>
      </c>
      <c r="B2" s="14" t="str">
        <f>IF('Project Information'!B4="","",'Project Information'!B4)</f>
        <v/>
      </c>
    </row>
    <row r="3" spans="1:5" x14ac:dyDescent="0.2">
      <c r="B3" t="s">
        <v>53</v>
      </c>
    </row>
    <row r="5" spans="1:5" ht="30" customHeight="1" x14ac:dyDescent="0.2">
      <c r="A5" s="77" t="s">
        <v>40</v>
      </c>
      <c r="B5" s="78"/>
      <c r="C5" s="62" t="s">
        <v>33</v>
      </c>
      <c r="D5" s="69" t="s">
        <v>75</v>
      </c>
      <c r="E5" s="70"/>
    </row>
    <row r="6" spans="1:5" s="41" customFormat="1" ht="30" x14ac:dyDescent="0.2">
      <c r="A6" s="40" t="s">
        <v>8</v>
      </c>
      <c r="B6" s="18" t="s">
        <v>59</v>
      </c>
      <c r="C6" s="63"/>
      <c r="D6" s="71"/>
      <c r="E6" s="72"/>
    </row>
    <row r="7" spans="1:5" s="42" customFormat="1" ht="15" x14ac:dyDescent="0.2">
      <c r="A7" s="64" t="s">
        <v>3</v>
      </c>
      <c r="B7" s="65"/>
      <c r="C7" s="65"/>
      <c r="D7" s="65"/>
      <c r="E7" s="66"/>
    </row>
    <row r="8" spans="1:5" s="42" customFormat="1" x14ac:dyDescent="0.2">
      <c r="A8" s="34"/>
      <c r="B8" s="34"/>
      <c r="C8" s="54"/>
      <c r="D8" s="67"/>
      <c r="E8" s="68"/>
    </row>
    <row r="9" spans="1:5" s="42" customFormat="1" x14ac:dyDescent="0.2">
      <c r="A9" s="34"/>
      <c r="B9" s="34"/>
      <c r="C9" s="54"/>
      <c r="D9" s="67"/>
      <c r="E9" s="68"/>
    </row>
    <row r="10" spans="1:5" s="42" customFormat="1" x14ac:dyDescent="0.2">
      <c r="A10" s="34"/>
      <c r="B10" s="34"/>
      <c r="C10" s="54"/>
      <c r="D10" s="67"/>
      <c r="E10" s="68"/>
    </row>
    <row r="11" spans="1:5" s="42" customFormat="1" x14ac:dyDescent="0.2">
      <c r="A11" s="34"/>
      <c r="B11" s="34"/>
      <c r="C11" s="54"/>
      <c r="D11" s="67"/>
      <c r="E11" s="68"/>
    </row>
    <row r="12" spans="1:5" s="42" customFormat="1" x14ac:dyDescent="0.2">
      <c r="A12" s="34"/>
      <c r="B12" s="34"/>
      <c r="C12" s="54"/>
      <c r="D12" s="67"/>
      <c r="E12" s="68"/>
    </row>
    <row r="13" spans="1:5" s="42" customFormat="1" x14ac:dyDescent="0.2">
      <c r="A13" s="34"/>
      <c r="B13" s="34"/>
      <c r="C13" s="54"/>
      <c r="D13" s="67"/>
      <c r="E13" s="68"/>
    </row>
    <row r="14" spans="1:5" s="42" customFormat="1" x14ac:dyDescent="0.2">
      <c r="A14" s="34"/>
      <c r="B14" s="34"/>
      <c r="C14" s="54"/>
      <c r="D14" s="67"/>
      <c r="E14" s="68"/>
    </row>
    <row r="15" spans="1:5" s="42" customFormat="1" x14ac:dyDescent="0.2">
      <c r="A15" s="73" t="str">
        <f>"Total "&amp;A7</f>
        <v>Total Direct Labour (Salaries &amp; Wages)</v>
      </c>
      <c r="B15" s="74"/>
      <c r="C15" s="25">
        <f>SUM(C8:C14)</f>
        <v>0</v>
      </c>
      <c r="D15" s="75"/>
      <c r="E15" s="76"/>
    </row>
    <row r="16" spans="1:5" s="42" customFormat="1" ht="15" x14ac:dyDescent="0.2">
      <c r="A16" s="64" t="s">
        <v>5</v>
      </c>
      <c r="B16" s="65"/>
      <c r="C16" s="65"/>
      <c r="D16" s="65"/>
      <c r="E16" s="66"/>
    </row>
    <row r="17" spans="1:5" s="42" customFormat="1" x14ac:dyDescent="0.2">
      <c r="A17" s="34"/>
      <c r="B17" s="34"/>
      <c r="C17" s="54"/>
      <c r="D17" s="67"/>
      <c r="E17" s="68"/>
    </row>
    <row r="18" spans="1:5" s="42" customFormat="1" x14ac:dyDescent="0.2">
      <c r="A18" s="34"/>
      <c r="B18" s="34"/>
      <c r="C18" s="54"/>
      <c r="D18" s="67"/>
      <c r="E18" s="68"/>
    </row>
    <row r="19" spans="1:5" s="42" customFormat="1" x14ac:dyDescent="0.2">
      <c r="A19" s="34"/>
      <c r="B19" s="34"/>
      <c r="C19" s="54"/>
      <c r="D19" s="67"/>
      <c r="E19" s="68"/>
    </row>
    <row r="20" spans="1:5" s="42" customFormat="1" x14ac:dyDescent="0.2">
      <c r="A20" s="34"/>
      <c r="B20" s="34"/>
      <c r="C20" s="54"/>
      <c r="D20" s="67"/>
      <c r="E20" s="68"/>
    </row>
    <row r="21" spans="1:5" s="42" customFormat="1" ht="15" x14ac:dyDescent="0.2">
      <c r="A21" s="35"/>
      <c r="B21" s="34"/>
      <c r="C21" s="54"/>
      <c r="D21" s="67"/>
      <c r="E21" s="68"/>
    </row>
    <row r="22" spans="1:5" s="42" customFormat="1" x14ac:dyDescent="0.2">
      <c r="A22" s="73" t="str">
        <f>"Total "&amp;A16</f>
        <v>Total Subcontractors and Consultants</v>
      </c>
      <c r="B22" s="74"/>
      <c r="C22" s="25">
        <f>SUM(C17:C21)</f>
        <v>0</v>
      </c>
      <c r="D22" s="75"/>
      <c r="E22" s="76"/>
    </row>
    <row r="23" spans="1:5" s="42" customFormat="1" ht="15" x14ac:dyDescent="0.2">
      <c r="A23" s="64" t="s">
        <v>4</v>
      </c>
      <c r="B23" s="65"/>
      <c r="C23" s="65"/>
      <c r="D23" s="65"/>
      <c r="E23" s="66"/>
    </row>
    <row r="24" spans="1:5" s="42" customFormat="1" x14ac:dyDescent="0.2">
      <c r="A24" s="34"/>
      <c r="B24" s="34"/>
      <c r="C24" s="54"/>
      <c r="D24" s="67"/>
      <c r="E24" s="68"/>
    </row>
    <row r="25" spans="1:5" s="42" customFormat="1" x14ac:dyDescent="0.2">
      <c r="A25" s="34"/>
      <c r="B25" s="34"/>
      <c r="C25" s="54"/>
      <c r="D25" s="67"/>
      <c r="E25" s="68"/>
    </row>
    <row r="26" spans="1:5" s="42" customFormat="1" x14ac:dyDescent="0.2">
      <c r="A26" s="34"/>
      <c r="B26" s="34"/>
      <c r="C26" s="54"/>
      <c r="D26" s="67"/>
      <c r="E26" s="68"/>
    </row>
    <row r="27" spans="1:5" s="42" customFormat="1" x14ac:dyDescent="0.2">
      <c r="A27" s="34"/>
      <c r="B27" s="34"/>
      <c r="C27" s="54"/>
      <c r="D27" s="67"/>
      <c r="E27" s="68"/>
    </row>
    <row r="28" spans="1:5" s="42" customFormat="1" x14ac:dyDescent="0.2">
      <c r="A28" s="34"/>
      <c r="B28" s="34"/>
      <c r="C28" s="54"/>
      <c r="D28" s="67"/>
      <c r="E28" s="68"/>
    </row>
    <row r="29" spans="1:5" s="42" customFormat="1" x14ac:dyDescent="0.2">
      <c r="A29" s="73" t="str">
        <f>"Total "&amp;A23</f>
        <v>Total Direct Materials</v>
      </c>
      <c r="B29" s="74"/>
      <c r="C29" s="25">
        <f>SUM(C24:C28)</f>
        <v>0</v>
      </c>
      <c r="D29" s="75"/>
      <c r="E29" s="76"/>
    </row>
    <row r="30" spans="1:5" s="42" customFormat="1" ht="15" x14ac:dyDescent="0.2">
      <c r="A30" s="64" t="s">
        <v>6</v>
      </c>
      <c r="B30" s="65"/>
      <c r="C30" s="65"/>
      <c r="D30" s="65"/>
      <c r="E30" s="66"/>
    </row>
    <row r="31" spans="1:5" s="42" customFormat="1" x14ac:dyDescent="0.2">
      <c r="A31" s="34"/>
      <c r="B31" s="34"/>
      <c r="C31" s="54"/>
      <c r="D31" s="67"/>
      <c r="E31" s="68"/>
    </row>
    <row r="32" spans="1:5" s="42" customFormat="1" x14ac:dyDescent="0.2">
      <c r="A32" s="34"/>
      <c r="B32" s="34"/>
      <c r="C32" s="54"/>
      <c r="D32" s="67"/>
      <c r="E32" s="68"/>
    </row>
    <row r="33" spans="1:5" s="42" customFormat="1" x14ac:dyDescent="0.2">
      <c r="A33" s="34"/>
      <c r="B33" s="34"/>
      <c r="C33" s="54"/>
      <c r="D33" s="67"/>
      <c r="E33" s="68"/>
    </row>
    <row r="34" spans="1:5" s="42" customFormat="1" x14ac:dyDescent="0.2">
      <c r="A34" s="34"/>
      <c r="B34" s="34"/>
      <c r="C34" s="54"/>
      <c r="D34" s="67"/>
      <c r="E34" s="68"/>
    </row>
    <row r="35" spans="1:5" s="42" customFormat="1" x14ac:dyDescent="0.2">
      <c r="A35" s="34"/>
      <c r="B35" s="34"/>
      <c r="C35" s="54"/>
      <c r="D35" s="67"/>
      <c r="E35" s="68"/>
    </row>
    <row r="36" spans="1:5" s="42" customFormat="1" x14ac:dyDescent="0.2">
      <c r="A36" s="73" t="str">
        <f>"Total "&amp;A30</f>
        <v>Total Equipment</v>
      </c>
      <c r="B36" s="74"/>
      <c r="C36" s="25">
        <f>SUM(C31:C35)</f>
        <v>0</v>
      </c>
      <c r="D36" s="75"/>
      <c r="E36" s="76"/>
    </row>
    <row r="37" spans="1:5" s="42" customFormat="1" ht="15" x14ac:dyDescent="0.2">
      <c r="A37" s="64" t="s">
        <v>7</v>
      </c>
      <c r="B37" s="65"/>
      <c r="C37" s="65"/>
      <c r="D37" s="65"/>
      <c r="E37" s="66"/>
    </row>
    <row r="38" spans="1:5" s="42" customFormat="1" x14ac:dyDescent="0.2">
      <c r="A38" s="34"/>
      <c r="B38" s="34"/>
      <c r="C38" s="54"/>
      <c r="D38" s="67"/>
      <c r="E38" s="68"/>
    </row>
    <row r="39" spans="1:5" s="42" customFormat="1" x14ac:dyDescent="0.2">
      <c r="A39" s="34"/>
      <c r="B39" s="34"/>
      <c r="C39" s="54"/>
      <c r="D39" s="67"/>
      <c r="E39" s="68"/>
    </row>
    <row r="40" spans="1:5" s="42" customFormat="1" x14ac:dyDescent="0.2">
      <c r="A40" s="34"/>
      <c r="B40" s="34"/>
      <c r="C40" s="54"/>
      <c r="D40" s="67"/>
      <c r="E40" s="68"/>
    </row>
    <row r="41" spans="1:5" s="42" customFormat="1" x14ac:dyDescent="0.2">
      <c r="A41" s="34"/>
      <c r="B41" s="34"/>
      <c r="C41" s="54"/>
      <c r="D41" s="67"/>
      <c r="E41" s="68"/>
    </row>
    <row r="42" spans="1:5" s="42" customFormat="1" x14ac:dyDescent="0.2">
      <c r="A42" s="34"/>
      <c r="B42" s="34"/>
      <c r="C42" s="54"/>
      <c r="D42" s="67"/>
      <c r="E42" s="68"/>
    </row>
    <row r="43" spans="1:5" s="42" customFormat="1" x14ac:dyDescent="0.2">
      <c r="A43" s="73" t="str">
        <f>"Total "&amp;A37</f>
        <v>Total Other Direct Costs</v>
      </c>
      <c r="B43" s="74"/>
      <c r="C43" s="25">
        <f>SUM(C38:C42)</f>
        <v>0</v>
      </c>
      <c r="D43" s="75"/>
      <c r="E43" s="76"/>
    </row>
    <row r="44" spans="1:5" s="42" customFormat="1" ht="15" x14ac:dyDescent="0.2">
      <c r="A44" s="84" t="s">
        <v>32</v>
      </c>
      <c r="B44" s="85"/>
      <c r="C44" s="43">
        <f>C15+C22+C29+C36+C43</f>
        <v>0</v>
      </c>
      <c r="D44" s="75"/>
      <c r="E44" s="76"/>
    </row>
    <row r="45" spans="1:5" s="42" customFormat="1" ht="8.25" customHeight="1" x14ac:dyDescent="0.2">
      <c r="A45" s="79"/>
      <c r="B45" s="79"/>
      <c r="C45" s="79"/>
      <c r="D45" s="79"/>
      <c r="E45" s="79"/>
    </row>
    <row r="46" spans="1:5" s="42" customFormat="1" ht="15" x14ac:dyDescent="0.2">
      <c r="A46" s="86" t="s">
        <v>30</v>
      </c>
      <c r="B46" s="86"/>
      <c r="C46" s="86"/>
      <c r="D46"/>
    </row>
    <row r="47" spans="1:5" s="42" customFormat="1" x14ac:dyDescent="0.2">
      <c r="A47" s="88" t="s">
        <v>15</v>
      </c>
      <c r="B47" s="24" t="str">
        <f>IF('Project Information'!B11="","",'Project Information'!B11)</f>
        <v/>
      </c>
      <c r="C47" s="25">
        <f>Calculations!H6</f>
        <v>0</v>
      </c>
      <c r="D47"/>
    </row>
    <row r="48" spans="1:5" s="42" customFormat="1" x14ac:dyDescent="0.2">
      <c r="A48" s="88"/>
      <c r="B48" s="24" t="str">
        <f>IF('Project Information'!B12="","",'Project Information'!B12)</f>
        <v/>
      </c>
      <c r="C48" s="25">
        <f>Calculations!H7</f>
        <v>0</v>
      </c>
      <c r="D48"/>
    </row>
    <row r="49" spans="1:4" s="42" customFormat="1" x14ac:dyDescent="0.2">
      <c r="A49" s="88"/>
      <c r="B49" s="24" t="str">
        <f>IF('Project Information'!B13="","",'Project Information'!B13)</f>
        <v/>
      </c>
      <c r="C49" s="25">
        <f>Calculations!H8</f>
        <v>0</v>
      </c>
      <c r="D49"/>
    </row>
    <row r="50" spans="1:4" s="42" customFormat="1" x14ac:dyDescent="0.2">
      <c r="A50" s="88"/>
      <c r="B50" s="24" t="str">
        <f>IF('Project Information'!B14="","",'Project Information'!B14)</f>
        <v/>
      </c>
      <c r="C50" s="25">
        <f>Calculations!H9</f>
        <v>0</v>
      </c>
      <c r="D50"/>
    </row>
    <row r="51" spans="1:4" s="42" customFormat="1" ht="15" x14ac:dyDescent="0.2">
      <c r="A51" s="87" t="s">
        <v>31</v>
      </c>
      <c r="B51" s="87"/>
      <c r="C51" s="43">
        <f>SUM(C47:C50)</f>
        <v>0</v>
      </c>
      <c r="D51"/>
    </row>
    <row r="52" spans="1:4" ht="15.75" x14ac:dyDescent="0.2">
      <c r="A52" s="83" t="s">
        <v>17</v>
      </c>
      <c r="B52" s="83"/>
      <c r="C52" s="44">
        <f>C44+C51</f>
        <v>0</v>
      </c>
    </row>
    <row r="54" spans="1:4" ht="30" x14ac:dyDescent="0.2">
      <c r="A54" s="45" t="s">
        <v>41</v>
      </c>
      <c r="B54" s="46" t="s">
        <v>59</v>
      </c>
      <c r="C54" s="46" t="s">
        <v>39</v>
      </c>
    </row>
    <row r="55" spans="1:4" x14ac:dyDescent="0.2">
      <c r="A55" s="81"/>
      <c r="B55" s="24" t="str">
        <f>IF('Project Information'!B11="","",'Project Information'!B11)</f>
        <v/>
      </c>
      <c r="C55" s="25">
        <f>Calculations!C6+Calculations!H6</f>
        <v>0</v>
      </c>
    </row>
    <row r="56" spans="1:4" x14ac:dyDescent="0.2">
      <c r="A56" s="81"/>
      <c r="B56" s="24" t="str">
        <f>IF('Project Information'!B12="","",'Project Information'!B12)</f>
        <v/>
      </c>
      <c r="C56" s="25">
        <f>Calculations!C7+Calculations!H7</f>
        <v>0</v>
      </c>
    </row>
    <row r="57" spans="1:4" x14ac:dyDescent="0.2">
      <c r="A57" s="81"/>
      <c r="B57" s="24" t="str">
        <f>IF('Project Information'!B13="","",'Project Information'!B13)</f>
        <v/>
      </c>
      <c r="C57" s="25">
        <f>Calculations!C8+Calculations!H8</f>
        <v>0</v>
      </c>
    </row>
    <row r="58" spans="1:4" x14ac:dyDescent="0.2">
      <c r="A58" s="81"/>
      <c r="B58" s="24" t="str">
        <f>IF('Project Information'!B14="","",'Project Information'!B14)</f>
        <v/>
      </c>
      <c r="C58" s="25">
        <f>Calculations!C9+Calculations!H9</f>
        <v>0</v>
      </c>
    </row>
    <row r="59" spans="1:4" ht="15.75" x14ac:dyDescent="0.2">
      <c r="A59" s="83" t="s">
        <v>17</v>
      </c>
      <c r="B59" s="83"/>
      <c r="C59" s="44">
        <f>SUM(C55:C58)</f>
        <v>0</v>
      </c>
    </row>
    <row r="61" spans="1:4" ht="30" x14ac:dyDescent="0.2">
      <c r="A61" s="47" t="s">
        <v>42</v>
      </c>
      <c r="B61" s="48" t="s">
        <v>60</v>
      </c>
      <c r="C61" s="48" t="s">
        <v>11</v>
      </c>
      <c r="D61" s="48" t="s">
        <v>16</v>
      </c>
    </row>
    <row r="62" spans="1:4" x14ac:dyDescent="0.2">
      <c r="A62" s="82"/>
      <c r="B62" s="24" t="str">
        <f>IF('Project Information'!B11="","",'Project Information'!B11)</f>
        <v/>
      </c>
      <c r="C62" s="55"/>
      <c r="D62" s="25">
        <f>C62*C55</f>
        <v>0</v>
      </c>
    </row>
    <row r="63" spans="1:4" x14ac:dyDescent="0.2">
      <c r="A63" s="82"/>
      <c r="B63" s="24" t="str">
        <f>IF('Project Information'!B12="","",'Project Information'!B12)</f>
        <v/>
      </c>
      <c r="C63" s="55"/>
      <c r="D63" s="25">
        <f t="shared" ref="D63:D65" si="0">C63*C56</f>
        <v>0</v>
      </c>
    </row>
    <row r="64" spans="1:4" x14ac:dyDescent="0.2">
      <c r="A64" s="82"/>
      <c r="B64" s="24" t="str">
        <f>IF('Project Information'!B13="","",'Project Information'!B13)</f>
        <v/>
      </c>
      <c r="C64" s="55"/>
      <c r="D64" s="25">
        <f t="shared" si="0"/>
        <v>0</v>
      </c>
    </row>
    <row r="65" spans="1:4" x14ac:dyDescent="0.2">
      <c r="A65" s="82"/>
      <c r="B65" s="24" t="str">
        <f>IF('Project Information'!B14="","",'Project Information'!B14)</f>
        <v/>
      </c>
      <c r="C65" s="55"/>
      <c r="D65" s="25">
        <f t="shared" si="0"/>
        <v>0</v>
      </c>
    </row>
    <row r="66" spans="1:4" ht="15.75" x14ac:dyDescent="0.2">
      <c r="A66" s="80" t="s">
        <v>36</v>
      </c>
      <c r="B66" s="80"/>
      <c r="C66" s="80"/>
      <c r="D66" s="49">
        <f>SUM(D62:D65)</f>
        <v>0</v>
      </c>
    </row>
    <row r="67" spans="1:4" ht="15.75" x14ac:dyDescent="0.2">
      <c r="A67" s="80" t="s">
        <v>69</v>
      </c>
      <c r="B67" s="80"/>
      <c r="C67" s="50">
        <f>IFERROR(D66/C59,0)</f>
        <v>0</v>
      </c>
    </row>
    <row r="69" spans="1:4" ht="15" x14ac:dyDescent="0.2">
      <c r="A69" s="97" t="s">
        <v>43</v>
      </c>
      <c r="B69" s="98"/>
      <c r="C69" s="99"/>
    </row>
    <row r="70" spans="1:4" ht="15.75" x14ac:dyDescent="0.2">
      <c r="A70" s="96" t="s">
        <v>35</v>
      </c>
      <c r="B70" s="96"/>
      <c r="C70" s="51">
        <f>ROUND(5%*D66,2)</f>
        <v>0</v>
      </c>
    </row>
    <row r="71" spans="1:4" ht="30" x14ac:dyDescent="0.2">
      <c r="A71" s="101"/>
      <c r="B71" s="18" t="s">
        <v>61</v>
      </c>
      <c r="C71" s="52" t="s">
        <v>67</v>
      </c>
    </row>
    <row r="72" spans="1:4" x14ac:dyDescent="0.2">
      <c r="A72" s="102"/>
      <c r="B72" s="24" t="str">
        <f>IF('Project Information'!B11="","",'Project Information'!B11)</f>
        <v/>
      </c>
      <c r="C72" s="54"/>
    </row>
    <row r="73" spans="1:4" x14ac:dyDescent="0.2">
      <c r="A73" s="102"/>
      <c r="B73" s="24" t="str">
        <f>IF('Project Information'!B12="","",'Project Information'!B12)</f>
        <v/>
      </c>
      <c r="C73" s="54"/>
    </row>
    <row r="74" spans="1:4" x14ac:dyDescent="0.2">
      <c r="A74" s="102"/>
      <c r="B74" s="24" t="str">
        <f>IF('Project Information'!B13="","",'Project Information'!B13)</f>
        <v/>
      </c>
      <c r="C74" s="54"/>
    </row>
    <row r="75" spans="1:4" x14ac:dyDescent="0.2">
      <c r="A75" s="103"/>
      <c r="B75" s="24" t="str">
        <f>IF('Project Information'!B14="","",'Project Information'!B14)</f>
        <v/>
      </c>
      <c r="C75" s="54"/>
    </row>
    <row r="76" spans="1:4" ht="15" x14ac:dyDescent="0.2">
      <c r="A76" s="100" t="s">
        <v>38</v>
      </c>
      <c r="B76" s="100"/>
      <c r="C76" s="43">
        <f>SUM(C72:C75)</f>
        <v>0</v>
      </c>
    </row>
    <row r="77" spans="1:4" ht="15" x14ac:dyDescent="0.2">
      <c r="A77" s="100" t="s">
        <v>37</v>
      </c>
      <c r="B77" s="100"/>
      <c r="C77" s="43">
        <f>C76-C70</f>
        <v>0</v>
      </c>
    </row>
    <row r="78" spans="1:4" ht="27.75" customHeight="1" x14ac:dyDescent="0.2">
      <c r="A78" s="100" t="s">
        <v>52</v>
      </c>
      <c r="B78" s="100"/>
      <c r="C78" s="53" t="str">
        <f>IF(ABS(C77)&lt;0.1,"OK!","Distribute admin fee until balance is $0.")</f>
        <v>OK!</v>
      </c>
    </row>
    <row r="81" spans="1:5" ht="15" x14ac:dyDescent="0.25">
      <c r="A81" s="95" t="s">
        <v>56</v>
      </c>
      <c r="B81" s="95"/>
      <c r="C81" s="95"/>
      <c r="D81" s="95"/>
      <c r="E81" s="95"/>
    </row>
    <row r="82" spans="1:5" ht="15" x14ac:dyDescent="0.25">
      <c r="A82" s="58" t="s">
        <v>54</v>
      </c>
      <c r="B82" s="58"/>
      <c r="C82" s="58" t="s">
        <v>55</v>
      </c>
      <c r="D82" s="58"/>
      <c r="E82" s="58"/>
    </row>
    <row r="83" spans="1:5" x14ac:dyDescent="0.2">
      <c r="A83" s="89" t="s">
        <v>57</v>
      </c>
      <c r="B83" s="89"/>
      <c r="C83" s="92" t="str">
        <f>IF(COUNTIF('Project Information'!B11:B14,"&lt;&gt;")&gt;1,"OK!","Error: Each project must have at least two Ultimate Recipients.")</f>
        <v>Error: Each project must have at least two Ultimate Recipients.</v>
      </c>
      <c r="D83" s="92"/>
      <c r="E83" s="92"/>
    </row>
    <row r="84" spans="1:5" x14ac:dyDescent="0.2">
      <c r="A84" s="89" t="s">
        <v>68</v>
      </c>
      <c r="B84" s="89"/>
      <c r="C84" s="92" t="str">
        <f>IF(C59=C52,"OK!","Error: Check that an Ultimate Recipient is selected for each line item in Table B1.")</f>
        <v>OK!</v>
      </c>
      <c r="D84" s="92"/>
      <c r="E84" s="92"/>
    </row>
    <row r="85" spans="1:5" x14ac:dyDescent="0.2">
      <c r="A85" s="89" t="s">
        <v>78</v>
      </c>
      <c r="B85" s="89"/>
      <c r="C85" s="92" t="str">
        <f>IF(AND(D66&gt;=100000,D66&lt;=150000),"OK!","Error: Adjust Contribution Ratios and/or Total Eligible Supported Direct Costs.")</f>
        <v>Error: Adjust Contribution Ratios and/or Total Eligible Supported Direct Costs.</v>
      </c>
      <c r="D85" s="92"/>
      <c r="E85" s="92"/>
    </row>
    <row r="86" spans="1:5" x14ac:dyDescent="0.2">
      <c r="A86" s="90" t="s">
        <v>70</v>
      </c>
      <c r="B86" s="91"/>
      <c r="C86" s="92" t="str">
        <f>IF(C67&lt;=1/3,"OK!","Error: Adjust Ultimate Recipients' Contribution Ratios.")</f>
        <v>OK!</v>
      </c>
      <c r="D86" s="92"/>
      <c r="E86" s="92"/>
    </row>
    <row r="87" spans="1:5" x14ac:dyDescent="0.2">
      <c r="A87" s="93" t="s">
        <v>77</v>
      </c>
      <c r="B87" s="94"/>
      <c r="C87" s="92" t="str">
        <f>IF('Project Information'!G21&gt;=1/3,"OK!","Error: Increase Contributions to Ultimate Recipients outside Ontario.")</f>
        <v>OK!</v>
      </c>
      <c r="D87" s="92"/>
      <c r="E87" s="92"/>
    </row>
    <row r="88" spans="1:5" x14ac:dyDescent="0.2">
      <c r="A88" s="90" t="s">
        <v>71</v>
      </c>
      <c r="B88" s="91"/>
      <c r="C88" s="92" t="str">
        <f>IF(OR(AND(C62&gt;0,C62&lt;10%),AND(C63&gt;0,C63&lt;10%),AND(C64&gt;0,C64&lt;10%),AND(C65&gt;0,C65&lt;10%)),"Error: Adjust Ultimate Recipients' Contribution Ratios.","OK!")</f>
        <v>OK!</v>
      </c>
      <c r="D88" s="92"/>
      <c r="E88" s="92"/>
    </row>
    <row r="89" spans="1:5" x14ac:dyDescent="0.2">
      <c r="A89" s="90" t="s">
        <v>73</v>
      </c>
      <c r="B89" s="91"/>
      <c r="C89" s="92" t="str">
        <f>IF(OR(AND(B62&lt;&gt;"",D62=0),AND(B63&lt;&gt;"",D63=0),AND(B64&lt;&gt;"",D64=0),AND(B65&lt;&gt;"",D65=0)),"Error: There is at least one Ultimate Recipient not receiving a part of the INOVAIT Contribution","OK!")</f>
        <v>OK!</v>
      </c>
      <c r="D89" s="92"/>
      <c r="E89" s="92"/>
    </row>
    <row r="90" spans="1:5" x14ac:dyDescent="0.2">
      <c r="A90" s="89" t="s">
        <v>58</v>
      </c>
      <c r="B90" s="89"/>
      <c r="C90" s="92" t="str">
        <f>IF(ABS(C77)&lt;0.1,"OK!","Error: Distribute INOVAIT administration fee among Ultimate Recipients until balance is $0.")</f>
        <v>OK!</v>
      </c>
      <c r="D90" s="92"/>
      <c r="E90" s="92"/>
    </row>
  </sheetData>
  <sheetProtection algorithmName="SHA-512" hashValue="IH83XV6OsMX6j304gtz/18ZkGVCdWrV05Eufv3O5I2REnmo+dCHWlcDNQQ/Uy46+RbWCyefG6DoE9DYqvxwRDg==" saltValue="D9gUeakiYWJznz+AVkZ++A==" spinCount="100000" sheet="1" formatCells="0" formatColumns="0" formatRows="0" insertRows="0" deleteRows="0"/>
  <mergeCells count="82">
    <mergeCell ref="C89:E89"/>
    <mergeCell ref="A67:B67"/>
    <mergeCell ref="A81:E81"/>
    <mergeCell ref="A70:B70"/>
    <mergeCell ref="A69:C69"/>
    <mergeCell ref="A77:B77"/>
    <mergeCell ref="A76:B76"/>
    <mergeCell ref="A71:A75"/>
    <mergeCell ref="A82:B82"/>
    <mergeCell ref="A78:B78"/>
    <mergeCell ref="A90:B90"/>
    <mergeCell ref="A86:B86"/>
    <mergeCell ref="C82:E82"/>
    <mergeCell ref="C83:E83"/>
    <mergeCell ref="C84:E84"/>
    <mergeCell ref="C85:E85"/>
    <mergeCell ref="C90:E90"/>
    <mergeCell ref="C86:E86"/>
    <mergeCell ref="A84:B84"/>
    <mergeCell ref="A85:B85"/>
    <mergeCell ref="A83:B83"/>
    <mergeCell ref="A88:B88"/>
    <mergeCell ref="C88:E88"/>
    <mergeCell ref="C87:E87"/>
    <mergeCell ref="A87:B87"/>
    <mergeCell ref="A89:B89"/>
    <mergeCell ref="A45:E45"/>
    <mergeCell ref="A66:C66"/>
    <mergeCell ref="D41:E41"/>
    <mergeCell ref="D42:E42"/>
    <mergeCell ref="D44:E44"/>
    <mergeCell ref="A55:A58"/>
    <mergeCell ref="A62:A65"/>
    <mergeCell ref="A52:B52"/>
    <mergeCell ref="A44:B44"/>
    <mergeCell ref="A59:B59"/>
    <mergeCell ref="A46:C46"/>
    <mergeCell ref="A51:B51"/>
    <mergeCell ref="A47:A50"/>
    <mergeCell ref="D40:E40"/>
    <mergeCell ref="D43:E43"/>
    <mergeCell ref="D20:E20"/>
    <mergeCell ref="D21:E21"/>
    <mergeCell ref="D22:E22"/>
    <mergeCell ref="A30:E30"/>
    <mergeCell ref="A23:E23"/>
    <mergeCell ref="A37:E37"/>
    <mergeCell ref="D24:E24"/>
    <mergeCell ref="D25:E25"/>
    <mergeCell ref="A43:B43"/>
    <mergeCell ref="D33:E33"/>
    <mergeCell ref="D34:E34"/>
    <mergeCell ref="D35:E35"/>
    <mergeCell ref="D38:E38"/>
    <mergeCell ref="D39:E39"/>
    <mergeCell ref="D18:E18"/>
    <mergeCell ref="D8:E8"/>
    <mergeCell ref="D9:E9"/>
    <mergeCell ref="D10:E10"/>
    <mergeCell ref="D11:E11"/>
    <mergeCell ref="D12:E12"/>
    <mergeCell ref="D19:E19"/>
    <mergeCell ref="D5:E6"/>
    <mergeCell ref="A7:E7"/>
    <mergeCell ref="A15:B15"/>
    <mergeCell ref="A36:B36"/>
    <mergeCell ref="A29:B29"/>
    <mergeCell ref="D29:E29"/>
    <mergeCell ref="D36:E36"/>
    <mergeCell ref="D26:E26"/>
    <mergeCell ref="D27:E27"/>
    <mergeCell ref="D28:E28"/>
    <mergeCell ref="D31:E31"/>
    <mergeCell ref="D32:E32"/>
    <mergeCell ref="D15:E15"/>
    <mergeCell ref="A5:B5"/>
    <mergeCell ref="A22:B22"/>
    <mergeCell ref="C5:C6"/>
    <mergeCell ref="A16:E16"/>
    <mergeCell ref="D13:E13"/>
    <mergeCell ref="D14:E14"/>
    <mergeCell ref="D17:E17"/>
  </mergeCells>
  <conditionalFormatting sqref="B47:B50 B55:B58 B62:B65 B72:B75">
    <cfRule type="cellIs" dxfId="5" priority="4" operator="equal">
      <formula>""</formula>
    </cfRule>
  </conditionalFormatting>
  <conditionalFormatting sqref="C8:C14 C17:C21 C24:C28 C31:C35 C38:C42">
    <cfRule type="cellIs" dxfId="4" priority="1" operator="lessThan">
      <formula>0</formula>
    </cfRule>
  </conditionalFormatting>
  <conditionalFormatting sqref="C78">
    <cfRule type="containsText" dxfId="3" priority="5" operator="containsText" text="Distribute">
      <formula>NOT(ISERROR(SEARCH("Distribute",C78)))</formula>
    </cfRule>
    <cfRule type="containsText" dxfId="2" priority="6" operator="containsText" text="OK">
      <formula>NOT(ISERROR(SEARCH("OK",C78)))</formula>
    </cfRule>
  </conditionalFormatting>
  <conditionalFormatting sqref="C83:C90">
    <cfRule type="containsText" dxfId="1" priority="2" operator="containsText" text="Error">
      <formula>NOT(ISERROR(SEARCH("Error",C83)))</formula>
    </cfRule>
    <cfRule type="cellIs" dxfId="0" priority="3" operator="equal">
      <formula>"OK!"</formula>
    </cfRule>
  </conditionalFormatting>
  <dataValidations xWindow="679" yWindow="620" count="2">
    <dataValidation allowBlank="1" showInputMessage="1" showErrorMessage="1" prompt="Enter brief description of budget line item." sqref="A8:A14 A17:A21 A24:A28 A31:A35 A38:A42" xr:uid="{8835D6E7-63BE-4363-8878-3F9916731D2F}"/>
    <dataValidation allowBlank="1" showInputMessage="1" showErrorMessage="1" promptTitle="Contribution Ratio Ranges" prompt="Industry Collaborators may have a maximum of a 50% Contribution Ratio._x000a_Academic Collaborators may have a maximum of a 100% Contribution Ratio._x000a_All Ultimate Recipients must have a minimum of a 10% Contribution Ratio." sqref="C62:C65" xr:uid="{A0C4F082-E32A-4932-919B-7D3716FA25F4}"/>
  </dataValidations>
  <pageMargins left="0.7" right="0.7" top="0.75" bottom="0.75" header="0.3" footer="0.3"/>
  <pageSetup scale="67" fitToHeight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xWindow="679" yWindow="620" count="1">
        <x14:dataValidation type="list" errorStyle="information" allowBlank="1" showInputMessage="1" showErrorMessage="1" errorTitle="Ultimate Recipient Error" error="Only Ultimate Recipients listed in &quot;Table A2. Table of Ultimate Recipients&quot; of the &quot;Project Information&quot; tab can be selected here." prompt="Choose from dropdown list." xr:uid="{77BF3822-8BAA-41DE-8F84-3B3C71A0549E}">
          <x14:formula1>
            <xm:f>'Project Information'!$B$11:$B$14</xm:f>
          </x14:formula1>
          <xm:sqref>B8:B14 B38:B42 B31:B35 B24:B28 B17:B21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2DDA4-A6EE-4A9D-863C-EB1DCACA76F8}">
  <dimension ref="A1:O13"/>
  <sheetViews>
    <sheetView workbookViewId="0">
      <selection activeCell="A3" sqref="A3"/>
    </sheetView>
  </sheetViews>
  <sheetFormatPr defaultColWidth="9" defaultRowHeight="14.25" x14ac:dyDescent="0.2"/>
  <cols>
    <col min="1" max="1" width="15" customWidth="1"/>
    <col min="2" max="2" width="24.125" customWidth="1"/>
    <col min="3" max="8" width="18.5" customWidth="1"/>
    <col min="9" max="10" width="11.625" customWidth="1"/>
    <col min="11" max="15" width="18.5" customWidth="1"/>
  </cols>
  <sheetData>
    <row r="1" spans="1:15" ht="16.5" thickBot="1" x14ac:dyDescent="0.3">
      <c r="A1" s="1" t="s">
        <v>76</v>
      </c>
    </row>
    <row r="2" spans="1:15" ht="15.75" thickBot="1" x14ac:dyDescent="0.25">
      <c r="A2" s="13" t="s">
        <v>2</v>
      </c>
      <c r="B2" s="14" t="str">
        <f>IF('Project Information'!B4="","",'Project Information'!B4)</f>
        <v/>
      </c>
    </row>
    <row r="3" spans="1:15" ht="15" x14ac:dyDescent="0.2">
      <c r="A3" s="15"/>
      <c r="B3" s="16"/>
    </row>
    <row r="4" spans="1:15" ht="15.75" x14ac:dyDescent="0.25">
      <c r="A4" s="1"/>
    </row>
    <row r="5" spans="1:15" ht="48.75" customHeight="1" x14ac:dyDescent="0.2">
      <c r="A5" s="17"/>
      <c r="B5" s="18" t="s">
        <v>9</v>
      </c>
      <c r="C5" s="19" t="s">
        <v>27</v>
      </c>
      <c r="D5" s="20" t="s">
        <v>28</v>
      </c>
      <c r="E5" s="20" t="s">
        <v>20</v>
      </c>
      <c r="F5" s="20" t="s">
        <v>21</v>
      </c>
      <c r="G5" s="20" t="s">
        <v>18</v>
      </c>
      <c r="H5" s="21" t="s">
        <v>29</v>
      </c>
      <c r="I5" s="21" t="s">
        <v>25</v>
      </c>
      <c r="J5" s="21" t="s">
        <v>26</v>
      </c>
      <c r="K5" s="21" t="s">
        <v>10</v>
      </c>
      <c r="L5" s="20" t="s">
        <v>19</v>
      </c>
      <c r="M5" s="22" t="s">
        <v>22</v>
      </c>
      <c r="N5" s="22" t="s">
        <v>23</v>
      </c>
      <c r="O5" s="23" t="s">
        <v>24</v>
      </c>
    </row>
    <row r="6" spans="1:15" x14ac:dyDescent="0.2">
      <c r="A6" s="104"/>
      <c r="B6" s="24">
        <f>'Project Information'!B11</f>
        <v>0</v>
      </c>
      <c r="C6" s="26">
        <f>SUMIF('INOVAIT Project Budget'!$B$8:'INOVAIT Project Budget'!$B$42,$B6,'INOVAIT Project Budget'!$C$8:'INOVAIT Project Budget'!$C$42)</f>
        <v>0</v>
      </c>
      <c r="D6" s="27">
        <f>SUMIF('INOVAIT Project Budget'!$B$8:'INOVAIT Project Budget'!$B$14,$B6,'INOVAIT Project Budget'!C$8:'INOVAIT Project Budget'!C$14)</f>
        <v>0</v>
      </c>
      <c r="E6" s="28">
        <f>55%*D6</f>
        <v>0</v>
      </c>
      <c r="F6" s="27">
        <f t="shared" ref="F6:F9" si="0">15%*L6</f>
        <v>0</v>
      </c>
      <c r="G6" s="28">
        <f>5%*SUMIF('INOVAIT Project Budget'!$B$17:'INOVAIT Project Budget'!$B$21,$B6,'INOVAIT Project Budget'!C$17:'INOVAIT Project Budget'!C$21)</f>
        <v>0</v>
      </c>
      <c r="H6" s="29">
        <f t="shared" ref="H6:H9" si="1">LARGE(E6:G6,2)</f>
        <v>0</v>
      </c>
      <c r="I6" s="30" t="str">
        <f>IFERROR(H6/D6,"")</f>
        <v/>
      </c>
      <c r="J6" s="30" t="str">
        <f>IFERROR(H6/C6,"")</f>
        <v/>
      </c>
      <c r="K6" s="29">
        <f>C6+H6</f>
        <v>0</v>
      </c>
      <c r="L6" s="27">
        <f t="shared" ref="L6:L9" si="2">C6+E6</f>
        <v>0</v>
      </c>
      <c r="M6" s="27">
        <f t="shared" ref="M6:M9" si="3">E6-H6</f>
        <v>0</v>
      </c>
      <c r="N6" s="27"/>
      <c r="O6" s="26">
        <f>L6+N6</f>
        <v>0</v>
      </c>
    </row>
    <row r="7" spans="1:15" x14ac:dyDescent="0.2">
      <c r="A7" s="104"/>
      <c r="B7" s="24">
        <f>'Project Information'!B12</f>
        <v>0</v>
      </c>
      <c r="C7" s="26">
        <f>SUMIF('INOVAIT Project Budget'!$B$8:'INOVAIT Project Budget'!$B$42,$B7,'INOVAIT Project Budget'!$C$8:'INOVAIT Project Budget'!$C$42)</f>
        <v>0</v>
      </c>
      <c r="D7" s="27">
        <f>SUMIF('INOVAIT Project Budget'!$B$8:'INOVAIT Project Budget'!$B$14,$B7,'INOVAIT Project Budget'!C$8:'INOVAIT Project Budget'!C$14)</f>
        <v>0</v>
      </c>
      <c r="E7" s="28">
        <f t="shared" ref="E7:E9" si="4">55%*D7</f>
        <v>0</v>
      </c>
      <c r="F7" s="27">
        <f t="shared" si="0"/>
        <v>0</v>
      </c>
      <c r="G7" s="28">
        <f>5%*SUMIF('INOVAIT Project Budget'!$B$17:'INOVAIT Project Budget'!$B$21,$B7,'INOVAIT Project Budget'!C$17:'INOVAIT Project Budget'!C$21)</f>
        <v>0</v>
      </c>
      <c r="H7" s="29">
        <f t="shared" si="1"/>
        <v>0</v>
      </c>
      <c r="I7" s="30" t="str">
        <f t="shared" ref="I7:I9" si="5">IFERROR(H7/D7,"")</f>
        <v/>
      </c>
      <c r="J7" s="30" t="str">
        <f t="shared" ref="J7:J9" si="6">IFERROR(H7/C7,"")</f>
        <v/>
      </c>
      <c r="K7" s="29">
        <f t="shared" ref="K7:K9" si="7">C7+H7</f>
        <v>0</v>
      </c>
      <c r="L7" s="27">
        <f t="shared" si="2"/>
        <v>0</v>
      </c>
      <c r="M7" s="27">
        <f t="shared" si="3"/>
        <v>0</v>
      </c>
      <c r="N7" s="31"/>
      <c r="O7" s="26">
        <f t="shared" ref="O7:O9" si="8">L7+N7</f>
        <v>0</v>
      </c>
    </row>
    <row r="8" spans="1:15" x14ac:dyDescent="0.2">
      <c r="A8" s="104"/>
      <c r="B8" s="24">
        <f>'Project Information'!B13</f>
        <v>0</v>
      </c>
      <c r="C8" s="26">
        <f>SUMIF('INOVAIT Project Budget'!$B$8:'INOVAIT Project Budget'!$B$42,$B8,'INOVAIT Project Budget'!$C$8:'INOVAIT Project Budget'!$C$42)</f>
        <v>0</v>
      </c>
      <c r="D8" s="27">
        <f>SUMIF('INOVAIT Project Budget'!$B$8:'INOVAIT Project Budget'!$B$14,$B8,'INOVAIT Project Budget'!C$8:'INOVAIT Project Budget'!C$14)</f>
        <v>0</v>
      </c>
      <c r="E8" s="28">
        <f t="shared" si="4"/>
        <v>0</v>
      </c>
      <c r="F8" s="27">
        <f t="shared" si="0"/>
        <v>0</v>
      </c>
      <c r="G8" s="28">
        <f>5%*SUMIF('INOVAIT Project Budget'!$B$17:'INOVAIT Project Budget'!$B$21,$B8,'INOVAIT Project Budget'!C$17:'INOVAIT Project Budget'!C$21)</f>
        <v>0</v>
      </c>
      <c r="H8" s="29">
        <f t="shared" si="1"/>
        <v>0</v>
      </c>
      <c r="I8" s="30" t="str">
        <f t="shared" si="5"/>
        <v/>
      </c>
      <c r="J8" s="30" t="str">
        <f t="shared" si="6"/>
        <v/>
      </c>
      <c r="K8" s="29">
        <f t="shared" si="7"/>
        <v>0</v>
      </c>
      <c r="L8" s="27">
        <f t="shared" si="2"/>
        <v>0</v>
      </c>
      <c r="M8" s="27">
        <f t="shared" si="3"/>
        <v>0</v>
      </c>
      <c r="N8" s="31"/>
      <c r="O8" s="26">
        <f t="shared" si="8"/>
        <v>0</v>
      </c>
    </row>
    <row r="9" spans="1:15" x14ac:dyDescent="0.2">
      <c r="A9" s="104"/>
      <c r="B9" s="24">
        <f>'Project Information'!B14</f>
        <v>0</v>
      </c>
      <c r="C9" s="26">
        <f>SUMIF('INOVAIT Project Budget'!$B$8:'INOVAIT Project Budget'!$B$42,$B9,'INOVAIT Project Budget'!$C$8:'INOVAIT Project Budget'!$C$42)</f>
        <v>0</v>
      </c>
      <c r="D9" s="27">
        <f>SUMIF('INOVAIT Project Budget'!$B$8:'INOVAIT Project Budget'!$B$14,$B9,'INOVAIT Project Budget'!C$8:'INOVAIT Project Budget'!C$14)</f>
        <v>0</v>
      </c>
      <c r="E9" s="28">
        <f t="shared" si="4"/>
        <v>0</v>
      </c>
      <c r="F9" s="27">
        <f t="shared" si="0"/>
        <v>0</v>
      </c>
      <c r="G9" s="28">
        <f>5%*SUMIF('INOVAIT Project Budget'!$B$17:'INOVAIT Project Budget'!$B$21,$B9,'INOVAIT Project Budget'!C$17:'INOVAIT Project Budget'!C$21)</f>
        <v>0</v>
      </c>
      <c r="H9" s="29">
        <f t="shared" si="1"/>
        <v>0</v>
      </c>
      <c r="I9" s="30" t="str">
        <f t="shared" si="5"/>
        <v/>
      </c>
      <c r="J9" s="30" t="str">
        <f t="shared" si="6"/>
        <v/>
      </c>
      <c r="K9" s="29">
        <f t="shared" si="7"/>
        <v>0</v>
      </c>
      <c r="L9" s="27">
        <f t="shared" si="2"/>
        <v>0</v>
      </c>
      <c r="M9" s="27">
        <f t="shared" si="3"/>
        <v>0</v>
      </c>
      <c r="N9" s="31"/>
      <c r="O9" s="26">
        <f t="shared" si="8"/>
        <v>0</v>
      </c>
    </row>
    <row r="10" spans="1:15" ht="15.75" x14ac:dyDescent="0.2">
      <c r="A10" s="105" t="s">
        <v>34</v>
      </c>
      <c r="B10" s="106"/>
      <c r="C10" s="32">
        <f t="shared" ref="C10:H10" si="9">SUM(C6:C9)</f>
        <v>0</v>
      </c>
      <c r="D10" s="32">
        <f t="shared" si="9"/>
        <v>0</v>
      </c>
      <c r="E10" s="32">
        <f t="shared" si="9"/>
        <v>0</v>
      </c>
      <c r="F10" s="32">
        <f t="shared" si="9"/>
        <v>0</v>
      </c>
      <c r="G10" s="32">
        <f t="shared" si="9"/>
        <v>0</v>
      </c>
      <c r="H10" s="32">
        <f t="shared" si="9"/>
        <v>0</v>
      </c>
      <c r="I10" s="33"/>
      <c r="J10" s="33"/>
      <c r="K10" s="32">
        <f>SUM(K6:K9)</f>
        <v>0</v>
      </c>
      <c r="L10" s="32">
        <f>SUM(L6:L9)</f>
        <v>0</v>
      </c>
      <c r="M10" s="32">
        <f>SUM(M6:M9)</f>
        <v>0</v>
      </c>
      <c r="N10" s="32">
        <f>SUM(N6:N9)</f>
        <v>0</v>
      </c>
      <c r="O10" s="32">
        <f>SUM(O6:O9)</f>
        <v>0</v>
      </c>
    </row>
    <row r="13" spans="1:15" ht="15" x14ac:dyDescent="0.25">
      <c r="A13" s="58" t="s">
        <v>74</v>
      </c>
      <c r="B13" s="58"/>
      <c r="C13" s="58"/>
      <c r="D13" s="56" t="b">
        <f>IF('Project Information'!G21&gt;=1/3,TRUE,FALSE)</f>
        <v>1</v>
      </c>
    </row>
  </sheetData>
  <sheetProtection algorithmName="SHA-512" hashValue="1Ho4Ivz+2IX+ZrDeSY43UE10XwGaU9IC4j73YPuOdXKMvwL84id/TCwQyBuiLXEPPNQQVJZaXTcdkjw9u9efXA==" saltValue="A8AThOaY2LD4I42BhiZKVw==" spinCount="100000" sheet="1" objects="1" scenarios="1"/>
  <mergeCells count="3">
    <mergeCell ref="A6:A9"/>
    <mergeCell ref="A10:B10"/>
    <mergeCell ref="A13:C13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B39717C-98FE-4953-9626-FA761DFC693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11</vt:i4>
      </vt:variant>
    </vt:vector>
  </HeadingPairs>
  <TitlesOfParts>
    <vt:vector size="14" baseType="lpstr">
      <vt:lpstr>Project Information</vt:lpstr>
      <vt:lpstr>INOVAIT Project Budget</vt:lpstr>
      <vt:lpstr>Calculations</vt:lpstr>
      <vt:lpstr>curGrandTotal</vt:lpstr>
      <vt:lpstr>curIndirectCosts</vt:lpstr>
      <vt:lpstr>curINOVAITAdminFee</vt:lpstr>
      <vt:lpstr>curINOVAITTotal</vt:lpstr>
      <vt:lpstr>curOtherDirectCosts</vt:lpstr>
      <vt:lpstr>curTotalDirectLabour</vt:lpstr>
      <vt:lpstr>curTotalEquipment</vt:lpstr>
      <vt:lpstr>curTotalMaterials</vt:lpstr>
      <vt:lpstr>curTotalSubcontractorsConsultants</vt:lpstr>
      <vt:lpstr>perINOVAITContributionRatio</vt:lpstr>
      <vt:lpstr>txtINOVAITContributionOutsideOntarioGreater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INOVAIT Budget Workbook</dc:title>
  <dc:creator>Leo Mui</dc:creator>
  <cp:lastModifiedBy>Leo Mui</cp:lastModifiedBy>
  <cp:lastPrinted>2022-03-28T21:04:16Z</cp:lastPrinted>
  <dcterms:created xsi:type="dcterms:W3CDTF">2022-03-21T15:39:03Z</dcterms:created>
  <dcterms:modified xsi:type="dcterms:W3CDTF">2025-01-13T12:28:50Z</dcterms:modified>
</cp:coreProperties>
</file>